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 sheetId="1" r:id="rId1"/>
  </sheets>
  <definedNames>
    <definedName name="_xlnm._FilterDatabase" localSheetId="0" hidden="1">项目库!$A$5:$Y$264</definedName>
    <definedName name="_xlnm.Print_Area" localSheetId="0">项目库!$A$1:$Y$264</definedName>
    <definedName name="_xlnm.Print_Titles" localSheetId="0">项目库!$1:$4</definedName>
  </definedNames>
  <calcPr calcId="144525"/>
</workbook>
</file>

<file path=xl/sharedStrings.xml><?xml version="1.0" encoding="utf-8"?>
<sst xmlns="http://schemas.openxmlformats.org/spreadsheetml/2006/main" count="2726" uniqueCount="1235">
  <si>
    <t>莎车县2024年巩固拓展脱贫攻坚成果和乡村振兴项目计划库</t>
  </si>
  <si>
    <t>序号</t>
  </si>
  <si>
    <t>项目库编号</t>
  </si>
  <si>
    <t>项目名称</t>
  </si>
  <si>
    <t>项目
类别</t>
  </si>
  <si>
    <t>项目子类型</t>
  </si>
  <si>
    <t>建设性质（新建、扩建）</t>
  </si>
  <si>
    <t>实施地点</t>
  </si>
  <si>
    <t>主要建设内容</t>
  </si>
  <si>
    <t>建设单位</t>
  </si>
  <si>
    <t>建设规模</t>
  </si>
  <si>
    <t>资金规模及来源</t>
  </si>
  <si>
    <t>项目主管部门</t>
  </si>
  <si>
    <t>责任人</t>
  </si>
  <si>
    <t>绩效目标</t>
  </si>
  <si>
    <t>备注</t>
  </si>
  <si>
    <t>合计</t>
  </si>
  <si>
    <t>财政衔接资金</t>
  </si>
  <si>
    <t>其他涉农整合资金</t>
  </si>
  <si>
    <t>地方政府债券资金</t>
  </si>
  <si>
    <t>其他资金</t>
  </si>
  <si>
    <t>小计</t>
  </si>
  <si>
    <t>巩固拓展脱贫攻坚成果和乡村振兴</t>
  </si>
  <si>
    <t>以工
代赈</t>
  </si>
  <si>
    <t>少数民族
发展</t>
  </si>
  <si>
    <t>欠发达国有农场</t>
  </si>
  <si>
    <t>欠发达国有林场</t>
  </si>
  <si>
    <t>欠发达国有牧场</t>
  </si>
  <si>
    <t>一</t>
  </si>
  <si>
    <t>产业发展</t>
  </si>
  <si>
    <t>SCX2024-01</t>
  </si>
  <si>
    <t>莎车县艾力西湖镇农田规模化整理项目</t>
  </si>
  <si>
    <t>种植业基地</t>
  </si>
  <si>
    <t>新建</t>
  </si>
  <si>
    <t>艾力西湖镇1、4、5、6、7、10、15、16、17、18、21村</t>
  </si>
  <si>
    <t>计划总投资：530.85万元
建设内容：艾力西湖镇11个村土地进行土地平整3360亩，亩均1500元，计划投资530.85万元，其中：1村771亩；4村220亩；5村196亩；6村、7村、10村604亩；15村180亩；16村、18村561亩；17村、21村828亩。</t>
  </si>
  <si>
    <t>亩</t>
  </si>
  <si>
    <t>艾力西湖镇人民政府</t>
  </si>
  <si>
    <t>茹克亚·吾麦尔</t>
  </si>
  <si>
    <t>经济效益：项目实施后，可改善生产种植条件，减少土地高低不平跑水、土地分散现象，实现农业机械现代化生产，提高水资源的利用率，同时提高水肥利用效率，增加农民收入。
社会效益：该项目建成后可带动农户一产就业积极性，最大限度利用水资源。</t>
  </si>
  <si>
    <t>莎车县塔尕尔其镇农田规模化整理项目</t>
  </si>
  <si>
    <t>塔尕尔其镇9、14、17、18、30村</t>
  </si>
  <si>
    <t>计划总投资：133.8万元
建设内容：塔尕尔其镇4个村实施土地平整1115亩，亩均1200元，计划投资133.8万元，其中：9村162亩、14村518亩、17村200亩、18村235亩。</t>
  </si>
  <si>
    <t>塔尕尔其镇人民政府</t>
  </si>
  <si>
    <t>玉苏甫江·阿不力孜</t>
  </si>
  <si>
    <t>经济效益：项目实施后，可改善生产种植条件，减少土地高低不平跑水浪费水、土地分散现象，实现农业机械现代化生产，提高水资源的利用率，同时提高水肥利用效率，增加农民收入。
社会效益：该项目建成后可带动农户一产就业积极性，最大限度利用水资源。</t>
  </si>
  <si>
    <t>莎车县恰尔巴格乡农田规模化整理项目</t>
  </si>
  <si>
    <t>恰尔巴格乡1、9村</t>
  </si>
  <si>
    <t>计划总投资：82.25万元
建设内容：恰尔巴格乡2个村685.45亩土地平整，亩均1200元，计划投资82.25万元，其中：1村211.67亩、9村473.78亩。</t>
  </si>
  <si>
    <t>恰尔巴格乡人民政府</t>
  </si>
  <si>
    <t>吾拉木江·艾买尔</t>
  </si>
  <si>
    <t>经济效益：该项目实施后带动涉及村农户全年总收入10万元，预计收益户数为60户。
社会效益：该项目建成后可带动农户一产就业积极性，有效促进当地种植业发展。</t>
  </si>
  <si>
    <t>莎车县阿尔斯兰巴格乡农田规模化整理项目</t>
  </si>
  <si>
    <t>阿尔斯兰巴格乡3、9、12、13、20村</t>
  </si>
  <si>
    <t>计划总投资：314.97万元
建设内容：阿尔斯兰巴格乡5个村2099.8亩土地平整，亩均1500元，计划投资314.97万元，其中：3村418.3亩、9村435.9亩、12村462.8亩、13村167亩、20村615.8亩。</t>
  </si>
  <si>
    <t>阿尔斯兰巴格乡人民政府</t>
  </si>
  <si>
    <t>阿布力米提·阿布来提</t>
  </si>
  <si>
    <t>经济效益：改善生产种植条件，减少土地高低不平跑水、土地分散现象，同时提高水肥利用效率，增加农民收入。实现农业机械现代化生产，提高水资源的利用率，缓解区域生态恶化状况，通过项目的建设，减少自然灾害对项目区农民造成损失，提高项目区农作物产量、质量和农民收入，
社会效益：该项目建成后可带动农户一产就业积极性，最大限度利用水资源。</t>
  </si>
  <si>
    <t>莎车县阔什艾日克乡农田规模化整理项目</t>
  </si>
  <si>
    <t>阔什艾日克乡2、12、14村</t>
  </si>
  <si>
    <t>计划总投资：520.44万元
建设内容：阔什艾日克乡3个村4337亩土地平整，亩均1200元，计划投资520.44万元，其中：2村1155亩、12村960亩、14村2222亩。</t>
  </si>
  <si>
    <t>阔什艾日克乡人民政府</t>
  </si>
  <si>
    <t>买买提江·吐尔孙</t>
  </si>
  <si>
    <t>经济效益：项目建设受益村为3个，受益农户320户，可提供受益脱贫户就业岗位17人，按人均月工资5000元计，可增加农户收入34万元。
社会效益：项目的实施可进一步提升设施农业规模化、集约化发展，提升脱贫户科学种植管理技术水平，达到增加农民收入的目的。</t>
  </si>
  <si>
    <t>莎车县阿扎特巴格镇农田规模化整理项目</t>
  </si>
  <si>
    <t>阿扎特巴格镇4、6、9、12村</t>
  </si>
  <si>
    <t>计划总投资：252.48万元
建设内容：阿扎特巴格镇4个村2104亩土地平整，亩均1200元，计划投资252.48万元，其中：6村859亩、12村326亩、9村572亩、4村347亩。</t>
  </si>
  <si>
    <t>阿扎特巴格镇人民政府</t>
  </si>
  <si>
    <t>阿布都萨拉木江·喀热</t>
  </si>
  <si>
    <t>经济效益：改善生产种植条件，减少土地高低不平跑水、土地分散现象，同时提高水肥利用效率，带动农业生产机械化作业水平，提高农业生产力，增加农民收入。
社会效益：该项目建成后可带动农户一产就业积极性，最大限度利用水资源。</t>
  </si>
  <si>
    <t>莎车县孜热甫夏提乡农田规模化整理项目</t>
  </si>
  <si>
    <t>孜热甫夏提乡2村、3村、9村、12村</t>
  </si>
  <si>
    <t>计划总投资：874.8万元
建设内容：孜热甫夏提乡2村、3村、9村、12村2916亩土地进行平整，换填土60㎝，亩均3000元，计划投资874.8万元。其中：2村135亩、3村479亩、9村1026亩、12村1276亩。</t>
  </si>
  <si>
    <t>孜热甫夏提乡人民政府</t>
  </si>
  <si>
    <t>阿克巴尔·茹仙</t>
  </si>
  <si>
    <t>通过项目实施，改善和提高项目区农田生产种植条件，减少土地高低不平跑水、土地分散现象，同时提高水肥利用效率，增加农民收入，实现农业机械现代化生产，提高水资源的利用率，缓解区域生态恶化状况，通过项目的建设，减少自然灾害对项目区农民造成损失，提高项目区农作物产量、质量和农民收入，为项目区农民依靠良田致富打造良好的农田基础设施条件。充分吸纳当地群众10人就近就地就业，增加收入5万元，激发内生发展动力，助力巩固拓展脱贫攻坚成果、全面推进乡村振兴。</t>
  </si>
  <si>
    <t>SCX2024-72</t>
  </si>
  <si>
    <t>莎车县孜热甫夏提乡农田规模化整理项目（少数民族发展资金）</t>
  </si>
  <si>
    <t>孜热甫夏提乡12村</t>
  </si>
  <si>
    <r>
      <rPr>
        <sz val="11"/>
        <rFont val="宋体"/>
        <charset val="134"/>
      </rPr>
      <t>计划总投资：367.5万元</t>
    </r>
    <r>
      <rPr>
        <sz val="12"/>
        <color theme="1"/>
        <rFont val="宋体"/>
        <charset val="134"/>
        <scheme val="minor"/>
      </rPr>
      <t xml:space="preserve">
建设内容：孜热甫夏提乡12村1050亩土地进行平整，换填土60㎝，亩均3500元。计划投资367.5万元。</t>
    </r>
  </si>
  <si>
    <t>社会效益：通过项目实施，改善和提高项目区农田生产种植条件，减少土地高低不平跑水、土地分散现象，同时提高水肥利用效率，增加农民收入，实现农业机械现代化生产，提高水资源的利用率，缓解区域生态恶化状况。
经济效益：通过项目的建设，减少自然灾害对项目区农民造成损失，提高项目区农作物产量、质量和农民收入，为项目区农民依靠良田致富打造良好的农田基础设施条件。充分吸纳当地群众10人就近就地就业，增加收入5万元，激发内生发展动力，助力巩固拓展脱贫攻坚成果、全面推进乡村振兴。</t>
  </si>
  <si>
    <t>英吾斯塘乡农田规模化整理项目</t>
  </si>
  <si>
    <t>英吾斯塘乡6村</t>
  </si>
  <si>
    <t>计划总投资：62.4万元
建设内容：英吾斯塘乡6村520亩土地进行平整，亩均1200元，计划投资62.4万元。</t>
  </si>
  <si>
    <t>英吾斯塘乡人民政府</t>
  </si>
  <si>
    <t>帕孜来提·艾买尔</t>
  </si>
  <si>
    <t>经济效益：改善520亩土地生产种植条件，减少土地高低不平跑水、土地分散现象，同时提高水肥利用效率，增加农民收入。
社会效益：项目的实施将对项目区中土地平整度不好，沟、路、林、田布局较凌乱的地块，满足田间高效节水灌溉，达到高标准农田建设要求，改善和提高项目区基础设施条件，提高水资源的利用率，提高项目区农作物产量、质量和农民收入，为项目区农民奔小康打造良好的农田基础设施条件。群众满意度可达95%以上。</t>
  </si>
  <si>
    <t>莎车县伊什库力乡农田规模化整理项目</t>
  </si>
  <si>
    <t>伊什库力乡4村、5村、8村、9村、10村、11村、13村、15村、16村、19村、20村、21村、22村</t>
  </si>
  <si>
    <t>计划总投资：2813.55万元
建设内容：伊什库力乡13个村平整土地18757亩，亩均1500元，计划投资2813.55万元，其中：4村1143亩、5村1147亩、8村1528亩、9村2079亩、10村2075亩、11村2370亩、13村1066亩、15村1550亩、16村514亩、19村1226亩、20村1448亩、21村994亩、22村1453亩。</t>
  </si>
  <si>
    <t>伊什库力乡人民政府</t>
  </si>
  <si>
    <t>买合木提·买买提</t>
  </si>
  <si>
    <t>经济效益：改善生产种植条件，减少土地高低不平跑水、土地分散现象，同时提高水肥利用效率，增加农民收入。
社会效益：该项目建成后可带动农户一产就业积极性，最大限度利用水资源。</t>
  </si>
  <si>
    <t>莎车县恰热克镇农田规模化整理项目</t>
  </si>
  <si>
    <t>恰热克镇1村、7村、8村、6村、3村、10村、11村、13村、17村</t>
  </si>
  <si>
    <t>计划总投资：2419.99万元
建设内容：恰热克镇9个村土地平整12099.95亩，亩均2000元，计划投资2419.99万元，其中：1村840.72亩、7村596.13亩、8村2411.06亩、6村1961.89亩、3村1130.06亩、10村1642.77亩、11村678.42亩、13村555.72亩、14村731.67亩、17村1551.51亩；</t>
  </si>
  <si>
    <t>恰热克镇人民政府</t>
  </si>
  <si>
    <t>盖敏敏</t>
  </si>
  <si>
    <t>经济效益：项目建设过程中，带动增加脱贫人口全年总收入120万元，受益脱贫人口数100人。
社会效益：该项目实施是实现乡村振兴，促进地区发展、增加农户收入的有效途径，是地区开发的战略重点和主要任务，可实现脱贫攻坚巩固提升工作的内生发展机制，能够促进家庭与区域协同发展，根植发展基因，激活发展动力，是产业扶持乡村振兴政策的体现。</t>
  </si>
  <si>
    <t>莎车县喀拉苏乡农田规模化整理项目</t>
  </si>
  <si>
    <t>喀拉苏乡1村、11村</t>
  </si>
  <si>
    <t>计划总投资：179.69万元
建设内容：喀拉苏乡2个村平整土地1497.43亩，亩均1200元，计划投资179.69万元，其中：1村901.86亩、11村595.57亩。</t>
  </si>
  <si>
    <t>喀拉苏乡人民政府</t>
  </si>
  <si>
    <t>艾合麦提·麦麦提</t>
  </si>
  <si>
    <t>莎车县白什坎特镇农田规模化整理项目</t>
  </si>
  <si>
    <t>白什坎特镇1村、2村、3村、12村、15村、18村、19村、26村、27村</t>
  </si>
  <si>
    <t>计划总投资：2467.05万元
建设内容：白什坎特镇9个村平整土地16447亩，每亩投资1500元，计划总投资2467.05万元。其中：1村1978亩、2村2168亩、3村1270亩、12村1590亩、15村2088亩、18村1366亩、19村2647亩、26村1700亩、27村1640亩。</t>
  </si>
  <si>
    <t>白什坎特镇人民政府</t>
  </si>
  <si>
    <t>于守普江·阿布都卡地尔</t>
  </si>
  <si>
    <t>SCX2024-02</t>
  </si>
  <si>
    <t>莎车县艾力西湖镇种植基地配套设施建设项目</t>
  </si>
  <si>
    <t>艾力西湖镇1村、2村、3村、9村、14村、15村、16村、18村、19村、20村、21村</t>
  </si>
  <si>
    <t>计划总投资：816万元
建设内容：艾力西湖镇11个村计划为5442亩种植基地配套节水设施，亩均1500元，计划投资816万元，其中：1村、2村、3村486亩；2村、3村655亩；9村、14村905亩；15村、16村、18村1019亩；16村516亩；19村、20村913亩；19村、21村522亩；21村426亩；</t>
  </si>
  <si>
    <t>经济效益：项目实施后，减少水资源投入和降低农业生产成本，增强农村经济，增加农民收入。
社会效益：解决农民农业用水困难，实现资源优化配置，促进农业发展，增强抗旱能力，提高田间持水率，使农业生态环境向良性循环发展，</t>
  </si>
  <si>
    <t>莎车县巴格阿瓦提乡种植基地配套设施建设项目</t>
  </si>
  <si>
    <t>巴格阿瓦提乡6、8村</t>
  </si>
  <si>
    <t>计划总投资：475万元
建设内容：巴格阿瓦提乡2个村计划为2500亩种植基地配套节水设施，亩均1900元，其中：6村675亩、8村1825亩，计划投资475万元。</t>
  </si>
  <si>
    <t>巴格阿瓦提乡人民政府</t>
  </si>
  <si>
    <t>逄子剑</t>
  </si>
  <si>
    <t>经济效益：节约灌溉用水，降低土地使用成本。
社会效益：解决农民农业用水困难，保证旱季农作物及时灌溉，提高农作物的产量，促进农户增收。</t>
  </si>
  <si>
    <t>莎车县孜热甫夏提乡种植基地配套设施建设项目</t>
  </si>
  <si>
    <t>计划总投资：466.56万元
建设内容：孜热甫夏提乡4个村计划为2916亩种植基地配套节水设施，安装滴灌、电力设施、渠系配套等，亩均1600元，计划投资466.56万元。其中：2村135亩、3村479亩、9村1026亩、12村1276亩。</t>
  </si>
  <si>
    <t>该项目实施后，一是采用种植基地配套节水灌溉措施后，不仅提高了种植基地区内灌溉水的利用率，改善了灌区灌溉条件，提高了现有灌区的灌溉保证率，使得农产品单产提高；二是同时充分吸纳当地群众就近就地就业15人，增加收入7.5万元，激发内生发展动力，助力巩固拓展脱贫攻坚成果、全面推进乡村振兴；三是项目的实施充分利用了水资源，基本解决了项目区面源污染问题及缺水问题，扩大了特色种植业种植规模，对保护生态环境的可持续发展提供了可靠的保证，对改善局部生态环境将起到良好的示范效益。</t>
  </si>
  <si>
    <t>莎车县墩巴格乡种植基地配套设施建设项目</t>
  </si>
  <si>
    <t>墩巴格乡3村、4村、7村、8村、11村</t>
  </si>
  <si>
    <t>计划总投资：310.5万元
建设内容：墩巴格乡5个村计划为2070亩种植基地配套节水设施，硬化1500m³沉砂池，并安装滴灌等设施，亩均投资1500元，计划总投资310.5万元，其中：3村160亩；4村560亩；7村500亩；11村850亩；8村硬化沉砂池1500m³。</t>
  </si>
  <si>
    <t>墩巴格乡人民政府</t>
  </si>
  <si>
    <t>阿布来提·麦麦提</t>
  </si>
  <si>
    <t>经济效益：项目实施后设计水平年限达到10年以上，项目建设过程中带动本地务工人员45人以上就业。人均增收1万元以上。
社会效益：解决农民农业用水困难，保证旱季农作物及时灌溉，提高水肥利用率，提高了作物产量，促进农户增收，受益群众满意率达95%以上。</t>
  </si>
  <si>
    <t>莎车县恰热克镇种植基地配套设施建设项目</t>
  </si>
  <si>
    <t>恰热克镇1、6、8、10村</t>
  </si>
  <si>
    <t>计划总投资：902.47万元
建设内容：恰热克镇4个村计划为6016.48亩种植基地配套节水设施，安装滴灌、渠系配套等，亩均1500元，计划投资902.47万元。其中：1村572.05亩；6村1961.89亩；8村3305.07亩；10村177.47亩。</t>
  </si>
  <si>
    <t>经济效益：节约灌溉用水，降低土地使用成本。
社会效益：该项目实施后能提高农业水利生产条件，降低农业成本，增加农民收入，促进灌区农业生产的持续发展。</t>
  </si>
  <si>
    <t>莎车县亚喀艾日克乡种植基地配套设施建设项目</t>
  </si>
  <si>
    <t>亚克艾日克乡1、2、9、10村</t>
  </si>
  <si>
    <t>计划总投资：551.79万元
建设内容：亚喀艾日克乡4个村计划为3678.57亩种植基地配套节水设施，安装滴灌、渠系配套等，亩均1500元，计划投资551.79万元，其中：1村780亩，2村1250亩，9村732.6亩，10村915.97亩。</t>
  </si>
  <si>
    <t>亚喀艾日克乡人民政府</t>
  </si>
  <si>
    <t>麦合木提江·扎克</t>
  </si>
  <si>
    <t>莎车县伊什库力乡种植基地配套设施建设项目</t>
  </si>
  <si>
    <t>伊什库力乡4村、5村、8村、9村、11村、13村、15村、16村、19村、20村、21村、22村</t>
  </si>
  <si>
    <t>计划总投资：2170.56万元
建设内容：伊什库力乡12个村12768亩计划为种植基地配套节水设施，新建首部19个，分20个系统，并配套160千伏变压器19台等相关设备，亩均1700元，计划投资2170.56万元，其中：4村1143亩、5村1147亩、8村965亩、9村2079亩、11村1228亩、13村1066亩、15村334亩、16村514亩、19村1226亩、20村1448亩、21村165亩、22村1453亩。</t>
  </si>
  <si>
    <t>经济效益：节约灌溉用水，降低土地使用成本。
社会效益：解决农民农业用水困难，保证旱季农作物及时灌溉，提高农作物的产量，促进农户增收，受益群众满意度达95%以上。</t>
  </si>
  <si>
    <t>SCX2024-03</t>
  </si>
  <si>
    <t>莎车县孜热甫夏提乡种植基地建设项目</t>
  </si>
  <si>
    <t>孜热甫夏提乡5村</t>
  </si>
  <si>
    <t>计划总投资：1995.56万元
建设内容：孜热甫夏提乡5村开展种植基地建设，平整土地4186亩，换填土60㎝，亩均投资3000元，并建设高效节水设施（包括安装滴灌、电力设施、渠系配套等），亩均投资1600元，配套4米宽20㎝厚产业路2.8公里，每公里投资25万元，计划总投资1995.56万元。</t>
  </si>
  <si>
    <t>社会效益：通过项目实施，改善和提高项目区农田生产种植条件，减少土地高低不平跑水、土地分散现象，实现农业机械现代化生产，提高水资源的利用率，缓解区域生态恶化状况，提高项目区农作物产量、质量和农民收入，为项目区农民依靠良田致富打造良好的农田基础设施条件。
经济效益：项目实施后，采用节水灌溉措施后，不仅提高了项目区内灌溉水的利用率，改善了灌区灌溉条件，提高了现有灌区的灌溉保证率，使得农产品单产提高；同时充分吸纳当地群众就近就地就业20人，增加收入10万元，激发内生发展动力，助力巩固拓展脱贫攻坚成果、全面推进乡村振兴。</t>
  </si>
  <si>
    <t>SCX2024-04</t>
  </si>
  <si>
    <t>莎车县塔尕尔其镇种植基地建设项目</t>
  </si>
  <si>
    <t>塔尕尔其镇5村、8村、10村、12村、13村、14村、15村、16村、17村、20村、21村、28村、29村、30村</t>
  </si>
  <si>
    <t>计划总投资：2876.69万元
建设内容：塔尕尔其镇14个村开展种植基地建设，平整土地6355.63亩，亩均投资1500元，其中：12村6.67亩、13村689.92亩、14村59.24亩、合计755.83亩为第一块地；20村1188.74亩、28村118.11亩、29村80.27亩、合计1380.46亩为第二块地；16村353.62亩、17村20.25亩、21村581.04亩、合计954.9亩为第三块地；5村992.1亩、8村471.34亩、10村172.93亩、15村462.72亩、16村1068.93亩、17村73.07亩、30村23.36亩，合计3264.44亩为第四块地。并为第三地块和第四地块之间配套渠道防渗17.485公里（含渠系建筑物），渠道流量0.4m³/s-0.6m³/s，110万元/公里，计划总投资2876.69万元；</t>
  </si>
  <si>
    <t>经济效益:改善生产种植条件，减少土地高低不平跑水、土地分散现象，同时提高水肥利用效率，增加农民收入。
社会效益：渠道防渗建设17.485㎞，改善灌溉面积6355.62亩；项目（工程）验收合格率100%。</t>
  </si>
  <si>
    <t>SCX2024-05</t>
  </si>
  <si>
    <t>莎车县英吾斯塘乡种植基地建设项目</t>
  </si>
  <si>
    <t>英吾斯塘乡5村</t>
  </si>
  <si>
    <t>计划总投资：69.2万元
建设内容：英吾斯塘乡5村开展种植基地建设，平整土地260亩，亩均投资1200元，配套铺设宽4米厚20cm砂砾石产业路1.9公里，每公里20万元，计划总投资69.2万元。</t>
  </si>
  <si>
    <t>经济效益：改善260亩土地生产种植条件，减少土地高低不平跑水、土地分散现象，同时提高水肥利用效率，增加农民收入。
社会效益：项目的实施将对项目区中土地平整度不好、沟、路、林、田布局较凌乱的地块，满足田间高效节水灌溉，达到高标准农田建设要求，改善和提高项目区基础设施条件，提高水资源的利用率，提高项目区农作物产量、质量和农民收入，为项目区农民奔小康打造良好的农田基础设施条件。群众满意度可达95%以上。</t>
  </si>
  <si>
    <t>SCX2024-06</t>
  </si>
  <si>
    <t>莎车县巴格阿瓦提乡种植基地建设项目</t>
  </si>
  <si>
    <t>巴格阿瓦提乡7村</t>
  </si>
  <si>
    <t>计划总投资：609万元
建设内容：巴格阿瓦提乡7村开展种植基地建设，平整土地2606亩，亩均投资1500元，并配套建设1454亩高效节水设施，新建沉砂池1座、新建砖混结构系统首部泵房1座，配套高压线，S13-160/10变压器1套，亩均投资1500元，计划总投资609万元。</t>
  </si>
  <si>
    <t>经济效益：项目的实施将有效整合土地资源，提高水资源利用率，提高农作物耕种率，降低农业生产成本，促进农业现代化发展，实现农作物增产增收。
社会效益：该项目建成后，将实现农业机械化大规模耕种条件，提高生产效率，带动群众种植积极性，群众满意率达95%以上。</t>
  </si>
  <si>
    <t>SCX2024-07</t>
  </si>
  <si>
    <t>莎车县米夏镇2024年种植基地建设项目</t>
  </si>
  <si>
    <t>米夏镇16村</t>
  </si>
  <si>
    <t>计划总投资：411万元
建设内容：
米夏镇16村进行种植基地建设，平整土地1100亩，亩均投资1500元，配套0.9m³/s防渗渠2公里（含渠系建筑物），每公里投资123万元，计划投资411万元。</t>
  </si>
  <si>
    <t>米夏镇人民政府</t>
  </si>
  <si>
    <t>阿依努尔·孜来汗</t>
  </si>
  <si>
    <t>经济效益：改善生产种植条件，减少土地高低不平跑水、土地分散现象，同时提高水肥利用效率，增加农民收入。
社会效益：该项目建成后可带动农户一产就业积极性，最大限度利用水资源。带动农业生产机械化，提高农业生产力，方便农业机械出行，方便村民开展农业生产，解决农产品运输难的问题。实施过程中吸纳当地劳动力，促进当地农民工增收。</t>
  </si>
  <si>
    <t>SCX2024-08</t>
  </si>
  <si>
    <t>莎车县阿瓦提镇种植基地建设项目</t>
  </si>
  <si>
    <t>阿瓦提镇4村、8村、13村、14村、15村、16村、18村</t>
  </si>
  <si>
    <t>计划总投资：2186.43万元
建设内容：阿瓦提镇为4村、8村、13村、14村、15村、16村、18村1万亩种植基地配套0.15-1m³/s渠道防渗15.012公里（含渠系建筑物），每公里119万元，计划投资1786.43万元；配套建设宽4米厚20cm砂砾石产业路16公里，每公里25万元，计划投资400万元；计划总投资2186.43万元。</t>
  </si>
  <si>
    <t>阿瓦提镇人民政府</t>
  </si>
  <si>
    <t>约麦尔艾力·阿卜杜热合曼</t>
  </si>
  <si>
    <t>经济效益：改善生产种植条件，减少土地高低不平跑水、土地分散现象，同时提高水肥利用效率，增加210户农民收入。
社会效益：该项目建成后可带动农户一产就业积极性，最大限度利用水资源。</t>
  </si>
  <si>
    <t>SCX2024-09</t>
  </si>
  <si>
    <t>莎车县亚喀艾日克乡1村种植基地建设项目</t>
  </si>
  <si>
    <t>亚喀艾日克乡1村</t>
  </si>
  <si>
    <t>计划总投资：549.5万元
建设内容：亚喀艾日克乡1村进行种植基地建设，平整土地2115.39亩，亩均投资2000元，配套防渗渠1.277公里（含渠系建筑物），渠道流量0.3m³/s，每公里投资99万元/公里，计划总投资549.5万元。</t>
  </si>
  <si>
    <t>SCX2024-10</t>
  </si>
  <si>
    <t>莎车县亚喀艾日克乡2村等3个村种植基地建设项目</t>
  </si>
  <si>
    <t>亚喀艾日克乡2、3、6村</t>
  </si>
  <si>
    <t>计划总投资：610.5万元
建设内容：亚喀艾日克乡3个村进行种植基地建设，平整土地2531.48亩，亩均投资2000元，其中2村2113.66亩；3村86.2亩；6村331.62亩；配套2村渠道防渗1.042公里（含渠系建筑物），渠道流量为0.3m³/s，每公里投资100万元，计划投资610.5万元。</t>
  </si>
  <si>
    <t>SCX2024-11</t>
  </si>
  <si>
    <t>莎车县亚喀艾日克乡5村等3个村种植基地建设项目</t>
  </si>
  <si>
    <t>亚喀艾日克乡5、7、8村</t>
  </si>
  <si>
    <t>计划总投资：906.13万元
建设内容：亚喀艾日克乡3个村进行种植基地建设，平整土地2075.94亩，亩均投资2000元，配套防渗渠4.96公里，每公里投资99万元，其中:5村平整土地869.6亩，配套0.3m³/s防渗渠2.101公里（含渠系建筑物）；7村平整土地614.03亩，配套0.4m³/s防渗渠1.159公里（含渠系建筑物）；8村平整土地592.31亩，配套0.6m³/s防渗渠1.699公里（含渠系建筑物）。计划总投资906.13万元。</t>
  </si>
  <si>
    <t>SCX2024-12</t>
  </si>
  <si>
    <t>莎车县亚喀艾日克乡9村等3个村种植基地建设项目</t>
  </si>
  <si>
    <t>亚喀艾日克乡9、10、11村</t>
  </si>
  <si>
    <t>计划总投资：894.57万元
建设内容：亚喀艾日克乡3个村进行种植基地建设，平整土地1552.83亩，亩均2000元，配套防渗渠5.84公里，每公里投资99万元，其中：11村平整土地60.61亩；9村平整土地870.38亩，配套0.5m³/s防渗渠1.463公里；10村平整土地621.84亩，配套0.5m³/s防渗渠4.376公里。计划总投资894.57万元。</t>
  </si>
  <si>
    <t>SCX2024-13</t>
  </si>
  <si>
    <t>莎车县乌达力克镇种植基地建设项目</t>
  </si>
  <si>
    <t>乌达力克镇2村、18村、21村、26村</t>
  </si>
  <si>
    <t>计划总投资：2024.1万元
建设内容：乌达力克镇4个村进行种植基地建设，平整土地4146亩，亩均1500元，配套防渗渠11.4公里（含渠系建筑物），每公里123万元。其中：2村1916亩，配套0.3—1m³/m渠道防渗4.64公里（含渠系建筑物）；21村931亩；18村、26村1299亩，配套0.3—1m³/m渠道防渗6.76公里（含渠系建筑物）。计划总投资2024.1万元。</t>
  </si>
  <si>
    <t>乌达力克镇人民政府</t>
  </si>
  <si>
    <t>努热曼古丽·麦麦提</t>
  </si>
  <si>
    <t>经济效益：通过实施种植基地建设，改善生产种植条件，节约土地资源，提高土地利用率，减少土地高低不平跑水、土地分散现象，达到节水增效目标，农作物产量得到巩固提升，增加农户经济收入，提高水肥利用效率，增加农民收入。同时群众参与项目建设预计带动增收60万元。
社会效益：有利于改善群众的农业生产条件，方便大型农业机械进行作业，促进项目区农业生产效率，并对水利建设起到积极的推动作用，为实现农业生产现代化奠定良好的物质基础"</t>
  </si>
  <si>
    <t>SCX2024-14</t>
  </si>
  <si>
    <t>莎车县依盖尔其镇1村等5个村种植基地建设</t>
  </si>
  <si>
    <t>依盖尔其镇1、18、19、20、21村</t>
  </si>
  <si>
    <t>计划总投资：1549.6万元
建设内容：
依盖尔其镇5个村实施平整土地6848.41亩，每亩1200元，其中：1村551.84亩；18村1729.8亩；19村729.36亩；19村、20村1033.24亩；21村2804.17亩，并配套0.2-1m³/s防渗渠6.065公里（1村4.155公里，21村1.91公里，每公里120万元。计划总投资1549.6万元。</t>
  </si>
  <si>
    <t>依盖尔其镇人民政府</t>
  </si>
  <si>
    <t>塔依尔·阿布都热西提</t>
  </si>
  <si>
    <t>社会效益：该项目的实施将明显改善低效率农田生产条件，灌溉条件改善后，为产业振兴奠定基础。同时将提高耕地的保水保土能力、提升耕地质量、提高受益村土地利用率、达到旱涝保收的土地标准，改善当地农民的生产生活条件、使农民农机械操作更加方便。
经济效益：为发展农村经济和提高农民收入打下坚定的基础。项目建成后，受益脱贫人口数357户1400人，受益群众满意度达到95%以上。</t>
  </si>
  <si>
    <t>SCX2024-15</t>
  </si>
  <si>
    <t>莎车县依盖尔其镇14村等6个村种植基地建设</t>
  </si>
  <si>
    <t>依盖尔其镇14、15、16、11、7、8村</t>
  </si>
  <si>
    <t>计划总投资：1746.34万元
建设内容：
依盖尔其镇6个村实施平整土地11271.88亩，每亩1200元，其中：7村2853.66亩；8村767.18亩；11村2050.87亩；14村2963.82亩；15村1056.25亩；16村1580.1亩，并配套15村0.2-1m³/s防渗渠3.281公里，每公里120万元。计划总投资1746.34万元。</t>
  </si>
  <si>
    <t>社会效益：项目的实施将明显改善低效率农田生产条件，灌溉条件改善后，为产业振兴奠定基础。同时将提高耕地的保水保土能力、提升耕地质量、提高受益村土地利用率、达到旱涝保收的土地标准，改善当地农民的生产生活条件、使农民农机械操作更加方便。
经济效益：为发展农村经济和提高农民收入打下坚定的基础。项目建成后，受益脱贫人口数1054户4379人，受益群众满意度达到95%以上。</t>
  </si>
  <si>
    <t>SCX2024-16</t>
  </si>
  <si>
    <t>莎车县墩巴格乡种植业基地建设项目</t>
  </si>
  <si>
    <t>墩巴格乡3村、4村、7村、11村；</t>
  </si>
  <si>
    <t>计划总投资：441.75万元
建设内容：墩巴格乡4个进行种植基地建设，平整土地1385亩，均亩1500元，配套防渗渠1.95公里（含渠系建筑物），每公里120万元。其中：3村土地平整160亩；4村土地平整600亩；7村土地平整500亩；11村土地平整125亩，配套0.2m³/s防渗渠1.95公里。计划投资441.75万元。</t>
  </si>
  <si>
    <t>经济效益：改善生产种植条件，减少土地高低不平跑水、土地分散现象，同时提高水肥利用效率，增加农民收入。
社会效益：解决农民农业用水困难，保证旱季农作物及时灌溉，提高了农民的产量，促进农户增收，受益户满意度达95%以上。</t>
  </si>
  <si>
    <t>SCX2024-17</t>
  </si>
  <si>
    <t>莎车县拍克其乡种植基地建设建设项目</t>
  </si>
  <si>
    <t>拍克其乡14、15村</t>
  </si>
  <si>
    <t>计划总投资：922.75万元
建设内容：拍克其乡2个村进行种植基地建设，平整土地4000亩，亩均1500元，配套防渗渠2.11公里，每公里100万元，配套宽4米厚20㎝产业路4.47公里，每公里25万元，其中：14村1450亩，配套0.2m³/s防渗渠2.11公里，配套产业路2.77公里；15村2550亩，配套产业路1.7公里，计划总投资922.75万元。</t>
  </si>
  <si>
    <t>拍克其乡人民政府</t>
  </si>
  <si>
    <t>阿迪力江·麦合木提</t>
  </si>
  <si>
    <t>经济效益：受益脱贫人口数150户。
社会效益：项目实施后改善生产种植条件，减少土地高低不平跑水、土地分散现象，同时提高水肥利用率，增加农民收入。带动农户一产就业积极性，最大限度利用水资源。</t>
  </si>
  <si>
    <t>SCX2024-18</t>
  </si>
  <si>
    <t>莎车县阿尔斯兰巴格乡17村等2个村种植基地项目</t>
  </si>
  <si>
    <t>阿尔斯兰巴格乡17、18村</t>
  </si>
  <si>
    <t>计划总投资：2245.66万元
建设内容：阿尔斯兰巴格乡17村等2个村种植基地建设项目，土地平整421亩，亩均1500元；配套防渗渠17.744公里，每公里123万元。其中：17村土地平整142.2亩，配套0.8m³/S防渗渠7.954公里（含渠系建筑物）；18村土地平整278.8亩，配套1m³/S防渗渠9.79公里（含渠系建筑物），计划投资2245.66万元。</t>
  </si>
  <si>
    <t>经济效益：改善生产种植条件，减少土地高低不平跑水、土地分散现象，同时提高水肥利用效率，增加农民收入。
社会效益：渠道防渗建设17.744㎞，改善灌溉面积14100亩；项目（工程）验收合格率100%，预计收益户150户，收益群众满意度达95%以上。</t>
  </si>
  <si>
    <t>SCX2024-19</t>
  </si>
  <si>
    <t>莎车县阿尔斯兰巴格乡1村等2个村种植基地项目</t>
  </si>
  <si>
    <t>阿尔斯兰巴格乡1、4村</t>
  </si>
  <si>
    <t>计划总投资：1550.28万元
建设内容：阿尔斯兰巴格乡1村等2个村种植基地建设项目，土地平整831.4亩，亩均1500元，配套防渗渠11.59公里，每公里123万元。1村土地平整148.8亩，配套0.5m³/S防渗渠5.96公里（含渠系建筑物），4村土地平整682.6亩，配套0.7m³/S防渗渠5.64公里（含渠系建筑物），计划总投资1550.28万元。</t>
  </si>
  <si>
    <t>经济效益：改善130户农户生产种植条件，减少土地高低不平跑水、土地分散现象，同时提高水肥利用效率，增加农民收入。
社会效益：渠道防渗建设11.59㎞，改善灌溉面积7600亩；项目（工程）验收合格率100%。受益群众满意度达95%以上。</t>
  </si>
  <si>
    <t>SCX2024-20</t>
  </si>
  <si>
    <t>莎车县阿拉买提镇1村、2村种植基地建设项目</t>
  </si>
  <si>
    <t>阿拉买提镇1村、2村</t>
  </si>
  <si>
    <t>计划总投资：1708.35万元
建设内容：
阿拉买提镇2个村进行种植基地建设，土地平整5598亩，亩均投资1700元，配套0.2-0.6m³/s渠道防渗6.073公里，每公里投资124万元，其中1村平整土地3674亩，配套0.2-0.6m³/s防渗渠4.856公里；2村平整土地1924亩，配套0.4m³/s渠道防渗1.217公里。计划总投资1708.35万元。</t>
  </si>
  <si>
    <t>阿拉买提镇人民政府</t>
  </si>
  <si>
    <t>阿布力米提·艾依提</t>
  </si>
  <si>
    <t>经济效益：项目的实施将使150户受益户明显改善低效率农田生产条件，提高耕地的保水保土能力，提升耕地质量，提高受益村土地利用率，是农业机械操作更便捷，为现代农业生产奠定基础，从而提高农民收入。
社会效益：该项目建成后可带动农户一产就业积极性，最大限度利用水资源。</t>
  </si>
  <si>
    <t>SCX2024-21</t>
  </si>
  <si>
    <t>莎车县阿拉买提镇3村等6个村种植基地建设项目</t>
  </si>
  <si>
    <t>阿拉买提镇3村、4村、5村、7村、13村、14村</t>
  </si>
  <si>
    <t>计划总投资：2765.92万元
建设内容：
阿拉买提镇6个村进行种植基地建设，土地平整5894亩，亩均投资1700元，配套0.25-0.8m³/s渠道防渗14.341公里，每公里平均投资123万元，其中3村平整土地1351亩，配套0.3-0.6m³/s渠道防渗6.495公里；4村平整土地1103亩；5村平整土地794亩，配套0.6m³/s渠道防渗2.731公里；7村平整土地424亩，配套0.3-0.4m³/s渠道防渗1.143公里；13村平整土地518亩，配套0.25-0.8m³/s渠道防渗3.972公里；14村平整土地1704亩。计划总投资2765.92万元。</t>
  </si>
  <si>
    <t>经济效益：项目的实施将明显改善低效率农田生产条件，提高耕地的保水保土能力，提升耕地质量，提高受益村土地利用率，使农业机械操作更便捷，为现代农业生产奠定基础，从而提高农民收入。
社会效益：该项目建成后可带动农户一产就业积极性，最大限度利用水资源。</t>
  </si>
  <si>
    <t>SCX2024-22</t>
  </si>
  <si>
    <t>莎车县阿拉买提镇9村等6个村种植基地建设项目</t>
  </si>
  <si>
    <t>阿拉买提镇9村、10村、11村、12村、13村、16村</t>
  </si>
  <si>
    <t>计划总投资：2733.57万元
建设内容：
阿拉买提镇6个村进行种植基地建设，土地平整6841亩，亩均投资1700元，配套0.2-1m³/s渠道防渗12.213公里，每公里平均投资123万元，其中9村平整土地694亩；10村平整土地1928亩，配套0.8-1m³/s渠道防渗6.306公里；11村平整土地1811亩；12村平整土地726亩；13村平整土地161亩；16村平整土地1521亩，配套0.2-1m³/s渠道防渗5.907公里。计划总投资2733.57万元。</t>
  </si>
  <si>
    <t>SCX2024-24</t>
  </si>
  <si>
    <t>莎车县阔什艾日克乡6村种植基地建设项目</t>
  </si>
  <si>
    <t>阔什艾日克乡6村</t>
  </si>
  <si>
    <t>计划总投资：414万元
阔什艾日克乡6村进行种植基地建设，平整土地1300亩，亩均投资1200元，建设节水灌溉设施，新建两个首部（两个双系统，一个单系统），新建高压线2.85km，亩均投资1600元，配套4米宽20㎝厚生产道路2公里，每公里25万元，计划总投资414万元。</t>
  </si>
  <si>
    <t>经济效益：项目建设受益村为1个，受益农户大于40户，在建设过程中，可解决就业人数10人，按人均月工资5000元计，可增加农户收入20万元。为今后群众生产致富、生态环境治理将提供更大帮助。
社会效益：项目的实施可进一步提升农业规模化、集约化发展，提升脱贫户科学种植管理技术水平，达到增加农民收入的目的。</t>
  </si>
  <si>
    <t>SCX2024-25</t>
  </si>
  <si>
    <t>莎车县阔什艾日克乡7村种植基地建设项目</t>
  </si>
  <si>
    <t>阔什艾日克乡7村</t>
  </si>
  <si>
    <t>计划总投资：573万元
建设内容：
阔什艾日克乡7村进行种植基地建设，平整土地550亩，亩均投资1200元，建设节水灌溉设施，新建首部1个及配套管网、变压器1套、10千伏线路500米，亩均投资1600元，配套建设0.7m³/s渠道防渗3公里（含渠系建筑物），每公里投资123万元，配套4米宽20㎝厚生产道路2公里，每公里25万元，计划总投资573万元。</t>
  </si>
  <si>
    <t>经济效益：项目建设受益村为1个，受益农户35户，在建设过程中，可解决就业人数12人，按人均月工资5000元计，可增加农户收入24万元。为今后群众生产致富、生态环境治理将提供更大帮助。
社会效益：项目的实施可进一步提升农业规模化、集约化发展，提升脱贫户科学种植管理技术水平，达到增加农民收入的目的。</t>
  </si>
  <si>
    <t>SCX2024-26</t>
  </si>
  <si>
    <t>莎车县阔什艾日克乡11村种植基地建设项目</t>
  </si>
  <si>
    <t>阔什艾日克乡11村</t>
  </si>
  <si>
    <t>计划总投资：2662.8万元
建设内容：
阔什艾日克乡11村进行种植基地建设，平整土地1473亩，亩均投资1200元；建设节水灌溉设施，新建首部1个及配套管网、变压器1套、10千伏线路500米，亩均投资1600元；配套新建0.5m³/s防渗渠17.14公里，每公里投资124万元；配套4米宽20㎝厚生产道路5公里，每公里25万元，计划总投资2662.8万元。</t>
  </si>
  <si>
    <t>经济效益：项目建设受益村为1个，受益农户48户，在建设过程中，可解决就业人数20人，按人均月工资5000元计，可增加农户收入40万元。为今后群众生产致富、生态环境治理将提供更大帮助。
社会效益：项目的实施可进一步提升农业规模化、集约化发展，提升脱贫户科学种植管理技术水平，达到增加农民收入的目的。</t>
  </si>
  <si>
    <t>SCX2024-27</t>
  </si>
  <si>
    <t>莎车县阔什艾日克乡12村种植基地建设项目</t>
  </si>
  <si>
    <t>阔什艾日克乡12村</t>
  </si>
  <si>
    <t>计划总投资：373.3万元
阔什艾日克乡12村进行种植基地建设，平整土地780亩，亩均投资1500元，建设高效节水设施，新建1个首部（1个双系统，一个单系统），新建高压线3km，亩均投资1600元，配套建设0.3m³/s防渗渠1.3公里，每公里80万元；配套4米宽20㎝厚生产道路1.1公里，每公里25万元，计划总投资373.3万元。</t>
  </si>
  <si>
    <t>经济效益：项目建设受益村为1个，受益农户48户，在建设过程中，可解决就业人数18人，按人均月工资5000元计，可增加农户收入36万元。为今后群众生产致富、生态环境治理将提供更大帮助。
社会效益：项目的实施可进一步提升农业规模化、集约化发展，提升脱贫户科学种植管理技术水平，达到增加农民收入的目的。</t>
  </si>
  <si>
    <t>SCX2024-28</t>
  </si>
  <si>
    <t>莎车县托木吾斯塘镇种植基地建设项目</t>
  </si>
  <si>
    <t>托木吾斯塘镇4村、11村</t>
  </si>
  <si>
    <t>计划总投资：120.4万元
建设内容：托木吾斯塘镇4村160个拱棚、11村360座拱棚铺设滴灌10公里，电缆2千米，变压器2台，增压泵2个，过滤器2个，修建宽4米厚20㎝砂砾石产业路1公里，并配套相关附属设备，计划投资120.4万元。</t>
  </si>
  <si>
    <t>座</t>
  </si>
  <si>
    <t>托木吾斯塘镇人民政府</t>
  </si>
  <si>
    <t>依明尼牙孜·玉苏音</t>
  </si>
  <si>
    <t>经济效益：该项目建设中可带动就业30人，人均增收3000元。项目建成后预计可带动当地脱贫户、监测户，户均增收500元以上。
社会效益：该项目实施后可带动项目涉及村及周边乡镇、村蔬菜产业发展，增加农户收入。</t>
  </si>
  <si>
    <t>SCX2024-29</t>
  </si>
  <si>
    <t>莎车县乌达力克镇1村土地平整及高效节水建设项目</t>
  </si>
  <si>
    <t>林草基地建设</t>
  </si>
  <si>
    <t>乌达力克镇1村</t>
  </si>
  <si>
    <t>计划总投资：272万元
建设内容：乌达力克镇1村实施500亩土地平整，换填土60㎝，亩均3500元，并安装节水设施PE110供水管道7.5公里，PE90管道1公里，PE75管道4公里、PE63管道4公里、PE50管道4公里、PE40管道4公里，PE32管道4公里，更新改造机井1眼，计划总投资272万元。</t>
  </si>
  <si>
    <t>经济效益：节约灌溉用水，降低土地使用成本,解决农业用水困难，保证旱季农作物及时灌溉，提高作物产量，促进农户节支增收,本地群众参与项目建设预计带动增收5万元。
社会效益：保障农田灌溉用水需求，减少灌溉用水损耗，满足农牧民农业生产用水，提高农业灌溉便利程度。</t>
  </si>
  <si>
    <t>SCX2024-30</t>
  </si>
  <si>
    <t>莎车县特色林果授粉补助项目</t>
  </si>
  <si>
    <t>各乡镇</t>
  </si>
  <si>
    <t>计划总投资：720万元
建设内容：为促进莎车县特色林果产业发展和蜂农养殖蜜蜂的积极性，计划对以巴旦姆为主的特色林果花期进行蜜蜂授粉的蜂农给予每箱蜂60元的奖补，奖补条件为蜂箱必须于3月15日前到位，4月15日后离场，且每箱蜂蜱不少于4张，蜜蜂数量不少于8000头，计划奖补数量为12万箱，计划奖补金额为720万元。</t>
  </si>
  <si>
    <t>万箱</t>
  </si>
  <si>
    <t>农业农村局</t>
  </si>
  <si>
    <t>徐立广</t>
  </si>
  <si>
    <t>经济效益：通过项目的实施提高特色林果授粉率，力争实现增产3%以上，带动蜜蜂养殖户每户增加2万元以上。
社会效益：受益蜜蜂养殖户100户以上，群众满意度达95%以上。</t>
  </si>
  <si>
    <t>莎车县林果基地配套设施建设项目</t>
  </si>
  <si>
    <t>恰热克镇17村、阿瓦提镇2村、亚喀艾日克乡3村、孜热甫夏提乡3村、荒地镇2村</t>
  </si>
  <si>
    <t>计划总投资：180.3万元
建设内容：在恰热克乡17村、阿瓦提乡2村、亚克艾日克乡3村、孜热普夏提乡3村、荒地镇2村林果基地新建5套农田小气候气象自动观测站（含：温度、湿度、气压、降水量、地面温度、浅层地温、风速风向、土壤湿度、日照、总辐射，光合辐射等功能）及1套数据中心站，其中每个气象自动观测站计划投资33.06万元，数据中心站计划投资2万元，并配套软硬件等设施设备，计划总投资180.3万元。</t>
  </si>
  <si>
    <t>套</t>
  </si>
  <si>
    <t>气象局</t>
  </si>
  <si>
    <t>刘卢明</t>
  </si>
  <si>
    <t>社会效益：项目的实施，有利于项目区开展农作物的栽培及合理布局，有利于林果生长，提高项目区农作物品质及产量。</t>
  </si>
  <si>
    <t>SCX2024-31</t>
  </si>
  <si>
    <t>莎车县米夏镇设施农业配套建设项目</t>
  </si>
  <si>
    <t>米夏镇3村</t>
  </si>
  <si>
    <t>计划总投资：100万元
建设内容：米夏镇3村温室大棚安装800千瓦变压器设施1台，配备附属设施设备，计划投资100万元。</t>
  </si>
  <si>
    <t>台</t>
  </si>
  <si>
    <t>经济效益：该项目建成后，可解决本村20人就近就地就业，每座大棚可使群众增加收入1万元，合计20万元。同时可增加村集体收入。</t>
  </si>
  <si>
    <t>莎车县恰尔巴格乡拱棚节水设施建设项目</t>
  </si>
  <si>
    <t>恰尔巴格乡1村、2村、3村、6村、7村、9村、10村、11村、12村</t>
  </si>
  <si>
    <t>计划总投资：140.7万元
建设内容：恰尔巴格乡1407座拱棚新建节水滴灌设施，新建首部1座，接入原有首部8座，其中1村204座；2村184座；3村84座；6村260座；7村80座；9村98座；10村202座；11村193座；12村102座。1000元/每座，计划投资140.7万元。</t>
  </si>
  <si>
    <t>经济效益：该项目建设中可带动就业30人，人均增收3000元。项目建成后预计可带动增加当地农户全年总收入70万元，受益人口1580人。
社会效益：恰尔巴格乡作为自治区级蔬菜示范乡，该项目实施后可带动项目涉及村及周边乡镇、村蔬菜产业发展，增加农户收入。</t>
  </si>
  <si>
    <t>SCX2024-32</t>
  </si>
  <si>
    <t>孜热甫夏提乡新梅建制园项目（少数民族发展资金）</t>
  </si>
  <si>
    <t>孜热甫夏提乡5村、6村、9村</t>
  </si>
  <si>
    <r>
      <rPr>
        <sz val="11"/>
        <rFont val="宋体"/>
        <charset val="134"/>
        <scheme val="minor"/>
      </rPr>
      <t>计划总投资：249万元（少数民族发展资金）
建设内容：孜热甫夏提乡5村170亩、6村112亩、9村155亩低质低效林地进行整地、平整。按照株行距5m</t>
    </r>
    <r>
      <rPr>
        <sz val="11"/>
        <rFont val="宋体"/>
        <charset val="134"/>
      </rPr>
      <t>×</t>
    </r>
    <r>
      <rPr>
        <sz val="11"/>
        <rFont val="宋体"/>
        <charset val="134"/>
        <scheme val="minor"/>
      </rPr>
      <t>3m挖植树穴，选用2年以上性状优良的新梅</t>
    </r>
    <r>
      <rPr>
        <sz val="11"/>
        <rFont val="宋体"/>
        <charset val="134"/>
      </rPr>
      <t>Ι</t>
    </r>
    <r>
      <rPr>
        <sz val="11"/>
        <rFont val="宋体"/>
        <charset val="134"/>
        <scheme val="minor"/>
      </rPr>
      <t>级优级苗木品种，按照主栽、授粉品种合理搭配，1:1:1进行栽植，并追施速效氮肥，配施适量磷、钾肥，全年株施尿素1.5㎏，过磷酸钙0.5㎏、硫酸钾0.2㎏。</t>
    </r>
  </si>
  <si>
    <t>统战部</t>
  </si>
  <si>
    <t>江涛</t>
  </si>
  <si>
    <t>社会效益：通过项目的实施，改善和提高项目区林果业种植条件，提高项目区林果产量、质量和农民收入，为项目区农民依靠林果业致富打造良好的农田基础设施条件。
经济效益：项目的实施，激发群众内生发展动力，助力巩固拓展脱贫攻坚成果。充分吸纳当地群众就近就地就业30人，增加收入不低于10万元。</t>
  </si>
  <si>
    <t>SCX2024-33</t>
  </si>
  <si>
    <t>莎车县恰尔巴格乡农贸市场改扩建项目</t>
  </si>
  <si>
    <t>市场建设</t>
  </si>
  <si>
    <t>改扩建</t>
  </si>
  <si>
    <t>恰尔巴格乡6村</t>
  </si>
  <si>
    <t>计划总投资：346.5万元
建设内容：恰尔巴格乡农贸市场扩建交易棚7座，其中：牲畜交易棚4座，每座1000平方米，共计4000平方米、农贸交易棚3座共计940平方米，并配套相关附属设施，计划投资346.5万元。
资产归属：恰尔巴格乡6村、8村</t>
  </si>
  <si>
    <t>平方米</t>
  </si>
  <si>
    <t>经济效益：该项目建成后预计带动增加脱贫人口全年总收入不低于50万元，受益脱贫人口不小于150人。
社会效益：该项目建成后可有利于改善农村消费环境，引导和方便农民进入市场并促使农村经济增长，群众满意度达95%以上。</t>
  </si>
  <si>
    <t>SCX2024-34</t>
  </si>
  <si>
    <t>2024年莎车县国有二林场特色林果设施配套（渠系防渗）改建项目</t>
  </si>
  <si>
    <t>小型农田水利设施建设</t>
  </si>
  <si>
    <t>国有二林场1队，2队</t>
  </si>
  <si>
    <t>计划总投资：222.3万元
建设内容：新建渠道2.27公里，设计流量0.2立方米/秒，并配套分水闸、止水闸、涵管等渠系附属建筑物。</t>
  </si>
  <si>
    <t>公里</t>
  </si>
  <si>
    <t>二林场</t>
  </si>
  <si>
    <t>哈恩楚</t>
  </si>
  <si>
    <t>经济效益：2024年莎车县国有二林场特色林果设施配套（渠系防渗）改建项目的实施，实施后可年节水40万m³，每方水平均按0.15元计算则年可节约水费6万元。
社会效益：特色林果设施配套（渠系防渗）项目对环境质量提升，降低土地盐渍化和减少土地沙化有很大的帮助。</t>
  </si>
  <si>
    <t>国有林场专项资金</t>
  </si>
  <si>
    <t>SCX2024-35</t>
  </si>
  <si>
    <t>莎车县孜热甫夏提乡产业配套建设项目（少数民族发展资金）</t>
  </si>
  <si>
    <t>改建</t>
  </si>
  <si>
    <t>孜热甫夏提乡1村、13村</t>
  </si>
  <si>
    <t>计划总投资：570.34万元
建设内容：1.为孜热甫夏提乡13村建设防渗渠2.161公里，流量0.3m³/s，配套渠系建筑物。计划投资216.1万元。 
   2.孜热甫夏提乡1村渠道防渗2.952公里，配套渠系建筑物。流量（0.1-1）m³/s，平均120万元/公里，计划资金354.24万元。</t>
  </si>
  <si>
    <t>社会效益：一是改善耕地灌溉条件，提高水利用稀疏，缩短灌溉时间，方便运行管理，为合理调配灌溉用水奠定基础；二是为促进农牧业稳产高产创造条件，发挥较好的经济、生态和社会效益。三是由于采用相应的水利、农业措施，有效的提高项目区的灌溉水利用率和灌水渠道工作效率，方便水管工作，节约大量水资源，在产生巨大经济效益的同时有很好的社会效益。</t>
  </si>
  <si>
    <t>较少民族发展专项资金</t>
  </si>
  <si>
    <t>莎车县亚克艾日克乡3村产业配套建设项目（少数民族发展资金）</t>
  </si>
  <si>
    <t>亚克艾日克乡3村</t>
  </si>
  <si>
    <t>计划总投资：98万元
建设内容：亚克艾日克乡3村改建防渗渠1.1公里，并配套渠系建筑物。流量（0.1-0.3）m³/s，计划资金98万元。</t>
  </si>
  <si>
    <t>SCX2024-36</t>
  </si>
  <si>
    <t>莎车县孜热甫夏提乡低产田改造项目（少数民族发展资金）</t>
  </si>
  <si>
    <t>孜热甫夏提乡4村、9村、10村、13村</t>
  </si>
  <si>
    <t>计划总投资：896.65万元
建设内容：
1.对孜热甫夏提乡4村293亩土地进行平整、土壤改良（亩均3000元），并对4村566亩（含293亩），13村222亩土地进行高效节水设施建设（亩均2000元），安装滴灌，新建沉砂池1座，配套变压器1台，变频启动柜1台，投资252.15万元；
2.对孜热甫夏提乡9村189亩土地进行平整、土壤改良（换填土），并进行高效节水建设，投资94.5万元；
3.对孜热甫夏提乡13村1000亩土地进行平整、土壤改良、换填土并进行高效节水设施建设，安装滴灌、配套电力设施、渠系配套（亩均5000元），投资500万元；
4.对孜热甫夏提乡10村、13村高效节水提升改造，维修改造沉砂池2座，投资50万元。计划总投资896.65万元。</t>
  </si>
  <si>
    <t>社会效益：通过项目实施，改善和提高项目区农田生产种植条件，减少土地高低不平跑水、土地分散现象，同时提高水肥利用效率，增加农民收入，实现农业机械现代化生产，提高水资源的利用率，缓解区域生态恶化状况，通过项目的建设，减少自然灾害对项目区农民造成损失，提高项目区农作物产量、质量和农民收入，为项目区农民依靠良田致富打造良好的农田基础设施条件。该项目实施后，采用节水灌溉措施后，不仅提高了项目区内灌溉水的利用率，改善了灌区灌溉条件，提高了现有灌区的灌溉保证率，使得农产品单产提高；充分利用了水资源，基本解决了项目区面源污染问题及缺水问题，扩大了种植基地种植规模，对保护生态环境的可持续发展提供了可靠的保证，对改善局部生态环境将起到良好的示范效益。同时充分吸纳当地群众就近就地就业15人，增加收入15万元，激发内生发展动力，助力巩固拓展脱贫攻坚成果、全面推进乡村振兴。</t>
  </si>
  <si>
    <t>SCX2024-37</t>
  </si>
  <si>
    <t>莎车县种植基地配套建设项目（阿斯兰巴格乡）</t>
  </si>
  <si>
    <t>阿斯兰巴格乡10村、11村、12村、13村、14村、16村</t>
  </si>
  <si>
    <t>计划总投资：2977.55万元
建设内容：阿斯兰巴格乡10村、11村、12村、13村、14村、16村种植基地配套0.1-0.8m³/s渠道防渗26.35公里（含渠系建筑物），每公里113万元，计划投资2977.55万元。</t>
  </si>
  <si>
    <t>水利局</t>
  </si>
  <si>
    <t>张依国</t>
  </si>
  <si>
    <t>社会效益：项目主要是修建防渗渠26.35km,项目覆盖1个乡镇。该项目实施完成后将改善农田灌溉面积19300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</si>
  <si>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莎车县种植基地配套建设项目（伊什库力乡）</t>
  </si>
  <si>
    <t>伊什库力乡5村、7村、9村、11村、13村、16村</t>
  </si>
  <si>
    <t>计划总投资：2833.57万元
建设内容：伊什库力乡5村、7村、9村、11村、13村、16村种植基地配套0.3-0.8m³/s渠道防渗23.418公里（含渠系建筑物），每公里121万元，计划投资2833.57万元。</t>
  </si>
  <si>
    <t>社会效益：项目主要是修建防渗渠23.418km,项目覆盖1个乡镇。该项目实施完成后将改善农田灌溉面积14550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</si>
  <si>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莎车县种植基地配套建设项目（孜热甫夏提乡）</t>
  </si>
  <si>
    <t>孜热甫夏提乡5村、8村、9村、13村</t>
  </si>
  <si>
    <t>计划总投资：494.65万元
建设内容：孜热甫夏提乡5村、8村、9村、13村种植基地配套0.2-0.3m³/s渠道防渗4.711公里（含渠系建筑物），每公里105万元，计划投资494.65万元；</t>
  </si>
  <si>
    <t>社会效益：项目主要是修建防渗渠4.711km,项目覆盖1个乡镇。该项目实施完成后将改善农田灌溉面积3460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</si>
  <si>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莎车县种植基地配套建设项目（拍克其乡）</t>
  </si>
  <si>
    <t>拍克其乡1村、2村、3村、6村、8村、11村、12村、13村</t>
  </si>
  <si>
    <t>计划总投资：2712万元
建设内容：拍克其乡1村、2村、3村、6村、8村、11村、12村、13村种植基地配套0.2-0.5m³/s渠道防渗24公里（含渠系建筑物），每公里113万元，计划投资2712万元；</t>
  </si>
  <si>
    <t>社会效益：项目主要是修建防渗渠26.1km,项目覆盖1个乡镇。该项目实施完成后将改善农田灌溉面积32700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</si>
  <si>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莎车县种植基地配套建设项目（恰热克镇）</t>
  </si>
  <si>
    <t>恰热克镇3村、5村、11村、12村、14村、17村、18村、19村</t>
  </si>
  <si>
    <t>计划总投资：2235.03万元
建设内容：恰热克镇3村、5村、11村、12村、14村、17村、18村、19村种植基地配套0.2-1m³/s渠道防渗21.286公里（含渠系建筑物），每公里105万元，计划投资2235.03万元。</t>
  </si>
  <si>
    <t>社会效益：项目主要是修建防渗渠21.286km,项目覆盖1个乡镇。该项目实施完成后将改善农田灌溉面积18020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</si>
  <si>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莎车县种植基地配套建设项目（阿瓦提镇）</t>
  </si>
  <si>
    <t>阿瓦提镇1村、2村、3村、6村、9村、11村</t>
  </si>
  <si>
    <t>计划总投资：2285.54万元
建设内容：阿瓦提镇1村、2村、3村、6村、9村、11村种植基地配套0.15-0.25m³/s渠道防渗20.226公里（含渠系建筑物），每公里113万元，计划投资2285.54万元；</t>
  </si>
  <si>
    <t>社会效益：项目主要是修建防渗渠17.518km,项目覆盖1个乡镇。该项目实施完成后将改善农田灌溉面积14180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</si>
  <si>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莎车县种植基地配套建设项目（阔什艾日克乡）</t>
  </si>
  <si>
    <t>阔什艾日克乡2村、4村、6村、7村、11村、14村</t>
  </si>
  <si>
    <t>计划总投资：2161.2万元
建设内容：阔什艾日克乡2村、4村、6村、7村、11村、14村种植基地配套0.2-0.7m³/s渠道防渗18.01公里（含渠系建筑物），每公里120万元，计划投资2161.2万元；</t>
  </si>
  <si>
    <t>社会效益：项目主要是修建防渗渠18.01km,项目覆盖1个乡镇。该项目实施完成后将改善农田灌溉面积10405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</si>
  <si>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莎车县种植基地配套建设项目（恰尔巴格乡）</t>
  </si>
  <si>
    <t>恰尔巴格乡4村、10村、11村、13村</t>
  </si>
  <si>
    <t>计划总投资：749.52万元
建设内容：恰尔巴格乡4村、10村、11村、13村种植基地配套0.2m³/s渠道防渗6.246公里（含渠系建筑物），每公里120万元，计划投资749.52万元；</t>
  </si>
  <si>
    <t>社会效益：项目主要是修建防渗渠6.246km,项目覆盖1个乡镇。该项目实施完成后将改善农田灌溉面积1970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</si>
  <si>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莎车县种植基地配套建设项目（艾力西湖镇）</t>
  </si>
  <si>
    <t>艾力西湖镇1村、8村、9村</t>
  </si>
  <si>
    <t>计划总投资：705.6万元
建设内容：艾力西湖镇1村、8村、9村种植基地配套0.3-0.5m³/s渠道防渗5.88公里（含渠系建筑物），每公里120万元，计划投资705.6万元；</t>
  </si>
  <si>
    <t>社会效益：项目主要是修建防渗渠5.88km,项目覆盖1个乡镇。该项目实施完成后将改善农田灌溉面积8050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</si>
  <si>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莎车县种植基地配套建设项目（墩巴格乡）</t>
  </si>
  <si>
    <t>墩巴格乡2村、12村</t>
  </si>
  <si>
    <t>计划总投资：453.75万元
建设内容：墩巴格乡2村、12村种植基地配套0.2-0.5m³/s渠道防渗3.63公里（含渠系建筑物），每公里125万元，计划投资453.75万元；</t>
  </si>
  <si>
    <t>社会效益：项目主要是修建防渗渠3.63km,项目覆盖1个乡镇。该项目实施完成后将改善农田灌溉面积7000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</si>
  <si>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莎车县种植基地配套建设项目（荒地镇）</t>
  </si>
  <si>
    <t>荒地镇13村、14村、15村、17村、20村、21村</t>
  </si>
  <si>
    <t>计划总投资：1485.6万元
建设内容：荒地镇13村、14村、15村、17村、20村、21村种植基地配套0.1-0.5m³/s渠道防渗12.38公里（含渠系建筑物），每公里120万元，计划投资1485.6万元。</t>
  </si>
  <si>
    <t>社会效益：项目主要是修建防渗渠12.38km,项目覆盖1个乡镇。该项目实施完成后将改善农田灌溉面积10500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</si>
  <si>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莎车县种植基地配套建设项目（永安管理委员会）</t>
  </si>
  <si>
    <t>永安管理委员会1村</t>
  </si>
  <si>
    <t>计划总投资：132万元
建设内容：永安管理委员会1村种植基地配套1m³/s渠道防渗1.1公里（含渠系建筑物），每公里120万元，计划投资132万元；</t>
  </si>
  <si>
    <t>社会效益：项目主要是修建防渗渠1.1km,项目覆盖1个乡镇。该项目实施完成后将改善农田灌溉面积8500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</si>
  <si>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莎车县种植基地配套建设项目（喀拉苏乡）</t>
  </si>
  <si>
    <t>喀拉苏乡2村、3村、4村、8村、9村</t>
  </si>
  <si>
    <t>计划总投资：1992.38万元
建设内容：喀拉苏乡2村、3村、4村、8村、9村种植基地配套0.4-1m³/s渠道防渗15.688公里（含渠系建筑物），每公里127万元，计划投资1992.38万元；</t>
  </si>
  <si>
    <t>社会效益：项目主要是修建防渗渠15.688km,项目覆盖1个乡镇。该项目实施完成后将改善农田灌溉面积24600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</si>
  <si>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莎车县种植基地配套建设项目（巴格阿瓦提乡）</t>
  </si>
  <si>
    <t>巴格阿瓦提乡2村、3村、4村、5村、6村</t>
  </si>
  <si>
    <t>计划总投资：2029.7万元
建设内容：巴格阿瓦提乡2村、3村、4村、5村、6村种植基地配套0.3-1m³/s渠道防渗16.857公里（含渠系建筑物），每公里120万元，计划投资2029.7万元；</t>
  </si>
  <si>
    <t>社会效益：项目主要是修建防渗渠16.857km,项目覆盖1个乡镇。该项目实施完成后将改善农田灌溉面积28870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</si>
  <si>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莎车县种植基地配套建设项目（米夏镇）</t>
  </si>
  <si>
    <t>米夏镇7村、8村、9村、10村、11村</t>
  </si>
  <si>
    <t>计划总投资：2025.6万元
建设内容：米夏镇7村、8村、9村、10村、11村种植基地配套0.3-0.8m³/s渠道防渗16.88公里（含渠系建筑物），每公里120万元，计划投资2025.6万元；</t>
  </si>
  <si>
    <t>社会效益：项目主要是修建防渗渠16.88km,项目覆盖1个乡镇。该项目实施完成后将改善农田灌溉面积25200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</si>
  <si>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莎车县种植基地配套建设项目（托木吾斯塘镇）</t>
  </si>
  <si>
    <t>托木吾斯塘镇10村</t>
  </si>
  <si>
    <t>计划总投资：1139.04万元
建设内容：托木吾斯塘镇10村种植基地配套0.3-1m³/s渠道防渗9.492公里（含渠系建筑物），每公里120万元，计划投资1139.04万元；</t>
  </si>
  <si>
    <t>社会效益：项目主要是修建防渗渠9.492km,项目覆盖1个乡镇。该项目实施完成后将改善农田灌溉面积11500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</si>
  <si>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莎车县种植基地配套建设项目（乌达力克镇）</t>
  </si>
  <si>
    <t>乌达力克镇1村、5村、11村、19村、21村</t>
  </si>
  <si>
    <t>计划总投资：1961.76万元
建设内容：乌达力克镇1村、5村、11村、19村、21村种植基地配套0.3-1m³/s渠道防渗16.08公里（含渠系建筑物），每公里122万元，计划投资1961.76万元；</t>
  </si>
  <si>
    <t>社会效益：项目主要是修建防渗渠16.08km,项目覆盖1个乡镇。该项目实施完成后将改善农田灌溉面积16700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</si>
  <si>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莎车县种植基地配套建设项目（阿扎特巴格镇）</t>
  </si>
  <si>
    <t>阿扎特巴格镇2村、3村、5村、8村</t>
  </si>
  <si>
    <t>计划总投资：1677万元
建设内容：阿扎特巴格镇2村、3村、5村、8村种植基地配套0.4-1m³/s渠道防渗13.975公里（含渠系建筑物），每公里120万元，计划投资1677万元；</t>
  </si>
  <si>
    <t>社会效益：项目主要是修建防渗渠13.975km,项目覆盖1个乡镇。该项目实施完成后将改善农田灌溉面积22660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</si>
  <si>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莎车县种植基地配套建设项目（英阿瓦提管理委员会）</t>
  </si>
  <si>
    <t>英阿瓦提管理委员会1村、2村、5村、6村</t>
  </si>
  <si>
    <t>计划总投资：435.24万元
建设内容：英阿瓦提管理委员会1村、2村、5村、6村种植基地配套0.3-0.4m³/s渠道防渗3.627公里（含渠系建筑物），每公里120万元，计划投资435.24万元；</t>
  </si>
  <si>
    <t>社会效益：项目主要是修建防渗渠3.627km,项目覆盖1个乡镇。该项目实施完成后将改善农田灌溉面积4850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</si>
  <si>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SCX2024-84</t>
  </si>
  <si>
    <t>莎车县种植基地配套建设项目（古勒巴格镇）</t>
  </si>
  <si>
    <t>古勒巴格镇11村、12村、13村</t>
  </si>
  <si>
    <t>计划总投资：1956万元
建设内容：古勒巴格镇11村、12村、13村种植基地配套0.2-0.6m³/s渠道防渗16.3公里（含渠系建筑物），每公里120万元，计划投资1956万元；</t>
  </si>
  <si>
    <t>社会效益：项目主要是修建防渗渠16.3km,项目覆盖1个乡镇。该项目实施完成后将改善农田灌溉面积7795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</si>
  <si>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莎车县种植基地配套建设项目二期（阿尔斯兰巴格乡）</t>
  </si>
  <si>
    <t>阿尔斯兰巴格乡15村、19村</t>
  </si>
  <si>
    <t>计划总投资：2985.4万元
建设内容：阿尔斯兰巴格乡15村、19村种植基地配套1m³/s渠道防渗25.3公里（含渠系建筑物），每公里118万元，计划投资2985.4万元；</t>
  </si>
  <si>
    <t>社会效益：项目主要是修建防渗渠25.3km,项目覆盖1个乡镇。该项目实施完成后将改善农田灌溉面积19900亩，提高水资源利用率，降低渠道水渗漏损失，提高渠道水的利用系数，延长渠道的使用寿命，改善农作物生长，使灌区内缺水生态环境得以缓解，为渠道的安全运行及灌区农作物的生产提供必要的条件，改善灌区现状，提高灌区经济发展及农牧民生活质量。</t>
  </si>
  <si>
    <t>SCX2024-63</t>
  </si>
  <si>
    <t>特色种植
（万寿菊）</t>
  </si>
  <si>
    <t>种植基地建设</t>
  </si>
  <si>
    <t>阿拉买提镇；伯什坎特镇；墩巴格乡；荒地镇；喀拉苏乡；喀群乡；阔什艾日克乡；拍克其乡；恰尔巴格乡；乌达力克镇；伊什库力乡；英吾斯塘乡；阿瓦提镇；阿扎特巴格镇；易地搬迁安置区；托木吾斯塘镇；阿尔斯兰巴格乡；艾力西湖镇；塔尕尔其镇；恰热克镇；阿热勒乡；米夏镇；古勒巴格镇；巴格阿瓦提乡；依盖尔其镇；孜热甫夏提乡</t>
  </si>
  <si>
    <t>计划总投资：1443.9万元
建设内容：
为全县脱贫户、监测户种植的4.813万亩万寿菊种苗及农药给予补助，每亩300元，计划投资1443.9万元。</t>
  </si>
  <si>
    <t>万亩</t>
  </si>
  <si>
    <t>社会效益：项目实施后，通过产业的持续壮大，增加当地的经济实力和活力，提供更多更稳定就业。
经济效益：带动增加脱贫人口全年总收入≥2800万元。</t>
  </si>
  <si>
    <t>SCX2024-64</t>
  </si>
  <si>
    <t>特色林果业基地建设项目</t>
  </si>
  <si>
    <t>孜热甫夏提乡12村、英阿瓦提管委会1村、2村、霍什拉甫乡7村、15村</t>
  </si>
  <si>
    <t>计划总投资：681.3万元
建设内容：
1、为孜热甫夏提乡12村1500亩土地进行土壤改良，亩均投资700元，计划投资105万元；对孜热甫夏提乡1500亩新梅基地配置滴灌设施，每亩投资1400元，计划投资210万元；购置购买3年生以上新梅嫁接苗3.6万株，每亩定植24株，株行距4x7m，每株约18元，计划投资64.8万元。合计投资379.8万元。
2、按照突出特色产业，打造冬枣小镇的目标。计划对英阿瓦提管委会实施1000亩（其中1村600亩和2村400亩）冬枣产业示范基地建设：①对1000亩冬枣基地实施土地林床整理，计划投资80万元；②购置嫁接完成的冬枣苗7万株，每亩计划70株，计划投资112万元；③购置冬枣接穗5000株头，对项目区域内已定植未嫁接提的5000株冬枣石身木进行嫁接，计划投资1.5万元（每株3元），合计投资193.5万元。
3、霍什拉甫乡建设西梅种植基地300亩，铺设滴灌设施300亩，每亩1200元（含主管道和滴灌带），计划投资48万元。修建蓄水池2座（15*30*3）计划投资40万元；购买2年生以上西梅苗木20000株，每株20元，合计20万元；合计投资108万元。
资产归村集体所有</t>
  </si>
  <si>
    <t>经济效益：可吸纳50人就业，每亩增收≥500元以上
社会效益：在合理开发果品资源的同时，更好的带动地方的经济发展，拓展林果业发展，逐步规模化，形成产业融合，增加农民收入。</t>
  </si>
  <si>
    <t>SCX2024-65</t>
  </si>
  <si>
    <t>种子产业基地建设项目</t>
  </si>
  <si>
    <t>巴格阿瓦提乡（8）村</t>
  </si>
  <si>
    <t>计划总投资：700万元
建设内容：
在巴格阿瓦提乡8村新建100亩原原种种子田的土地改良、节水配套渠系建设等；2000亩原种种子田的平整；购置种子加工设备2套；购置种子检验仪器设备2套；购置便携式品质分析2台；土建工程3000平方米，其中业务用房200平方米，厂方400平方米，仓储库400平方米，晒场2000平方米。
资产归村集体所有</t>
  </si>
  <si>
    <t>经济效益：亩产预计增加收入700元。
社会效益：促进当地就业，项目实施过程中，预计解决当地农民工就业100人</t>
  </si>
  <si>
    <t>SCX2024-66</t>
  </si>
  <si>
    <t>万亩优质棉数字化高产示范区建设项目</t>
  </si>
  <si>
    <t>巴格阿瓦提乡（7）村</t>
  </si>
  <si>
    <t>计划总投资：1421万元   
建设内容：
建设1万亩优质棉数字化高产示范区，配套现代化数字农业数据平台50万元；田间智能气象监测站2套，5万元；田间智慧虫情监测站5套，40万元；田间智能墒情站200套，200万元；田间视频监测系统100套，80万元；智能巡田无人机4架，16万元；10万亩卫星遥感分析，30万元；乡村集体2产农科中心、种子加工厂及物流仓库（集体所有），1000万元；合计1421万元。
资产归村集体所有</t>
  </si>
  <si>
    <t>社会效益：建立万亩高品质棉花新品种新技术科技示范园和现代智慧农业生产大数据平台，对田间棉花生产的气候环境、病虫害、土壤环境和棉花长势进行实时监测，为农业生产提供“一体化解决方案”，引导农业生产、轧花厂、网套厂、种子加工厂和榨油厂农产品加工企业、市场销售主体进行对接，促进农业全产业链一二三产融合项目，助力莎车县农业现代化建设，引领喀什地区农业现代化发展，助推莎车县乡村产业振兴。</t>
  </si>
  <si>
    <t>SCX2024-67</t>
  </si>
  <si>
    <t>农副产品加工产业园建设及附属配套项目</t>
  </si>
  <si>
    <t>产地初加工和精深加工</t>
  </si>
  <si>
    <t>白什坎特镇9村</t>
  </si>
  <si>
    <t>计划总投资：800万元
建设内容：
在白什坎特镇仓巴扎9村新建新建1000平方米西梅果脯加工厂房1座，1500立方米冷库2座，并配套相关附属设施，计划投资800万元。
资产归白什坎特镇仓巴扎9村所有</t>
  </si>
  <si>
    <t>玉苏甫江·卡迪尔</t>
  </si>
  <si>
    <t>经济效益：受益脱贫人口数≥100人 ，吸纳稳定和灵活就业人数≥120人，增加脱贫户、监测户收入。
社会效益：通过建设干鲜果加工产业园，促进3545亩西梅、80亩恐龙蛋，16080亩巴旦姆、10350亩核桃、1533.2亩红枣等特色林果业发展，同时吸纳本地群众就业，解决就业岗位，带动群众收入。</t>
  </si>
  <si>
    <t>SCX2024-68</t>
  </si>
  <si>
    <t>英阿瓦提管委会饲草料种植基地建设项目</t>
  </si>
  <si>
    <t>英阿瓦提管委会1村</t>
  </si>
  <si>
    <t>计划总投资：3500万元
建设内容：
英阿瓦提管委会1村平整土地5000亩，配套产业路10公里，实施5000亩节水喷灌，新建首部3个，并配套沉砂池、电力等相关设施，新建引水渠5公里，计划投资3500万元。</t>
  </si>
  <si>
    <t>英阿瓦提管委会</t>
  </si>
  <si>
    <t>艾依代尔·吾斯曼</t>
  </si>
  <si>
    <t>经济效益：改善生产种植条件，减少土地高低不平跑水、土地分散现象，同时提高水肥利用效率，增加农民收入。
社会效益：解决农民农业用水困难，保证旱季农作物及时灌溉，促进农户增收，受益户满意度达95%以上。</t>
  </si>
  <si>
    <t>SCX2024-69</t>
  </si>
  <si>
    <t>英阿瓦提管委会酸枣基地建设项目</t>
  </si>
  <si>
    <t>英阿瓦提管委会2村</t>
  </si>
  <si>
    <t>计划总投资：315万元
建设内容：
英阿瓦提管委会2村打造酸枣基地3000亩，采购酸枣苗21万株，按照每亩70株，行间距2×4米，每株15元，计划投资315万元。</t>
  </si>
  <si>
    <t>经济效益：改善生产种植条件，减少土地高低不平跑水、土地分散现象，同时提高水肥利用效率，增加农民收入。
社会效益：项目的实施有利于促进农户增收，受益户满意度达96%以上。</t>
  </si>
  <si>
    <t>SCX2024-51</t>
  </si>
  <si>
    <t>莎车县孜热甫夏提乡产业基础设施道路建设项目（少数民族发展资金）</t>
  </si>
  <si>
    <t>产业路、资源路、旅游路建设</t>
  </si>
  <si>
    <t>孜热甫夏提乡2村、3村</t>
  </si>
  <si>
    <t>总投资：374.72万元
建设内容：
孜热甫夏提乡2村、3村建设宽5米的柏油路5.58公里，每公里67万元，投资374.72万元。</t>
  </si>
  <si>
    <t>社会效益：通过项目实施，进一步改善产业交通基础设施条件，方便各族群众交通出行以及产业发展。充分吸纳当地群众15人就近就地就业，增加收入10万元，激发内生发展动力，助力巩固拓展脱贫攻坚成果、全面推进乡村振兴。</t>
  </si>
  <si>
    <t>SCX2024-52</t>
  </si>
  <si>
    <t>莎车县阿扎特巴格镇产业路建设项目</t>
  </si>
  <si>
    <t>阿扎特巴格镇1村、2村、3村、4村、7村、8村、9村、10村</t>
  </si>
  <si>
    <t>计划总投资：1200万元
建设内容：阿扎特巴格镇建设宽4米厚20cm砂砾石产业路48公里，每公里25万元，计划投资1200万元。其中：1村1公里；2村10公里；3村8公里；4村1.5公里；7村10公里；8村1.5公里；9村10公里；10村6公里。</t>
  </si>
  <si>
    <t>社会效益：项目建成后将方便群众的出行，带动农业生产机械化，提高农业生产力，方便农业机械出行，方便村民开展农业生产，解决农产品运输难的问题。实施过程中吸纳当地劳动力，促进当地农民工增收。项目实施过程中可带动65人次就业，预计每人每月收入增加4000元以上。受益群众满意度达95%以上。</t>
  </si>
  <si>
    <t>莎车县艾力西湖镇产业路建设项目</t>
  </si>
  <si>
    <t>艾力西湖镇24村</t>
  </si>
  <si>
    <t>计划总投资：114万元
建设内容：艾力西湖镇24村建设宽4米厚20cm砂砾石产业路4.56公里，每公里25万元，计划投资114万元。</t>
  </si>
  <si>
    <t>社会效益：项目建成后有利于改善项目区人和车辆耕种的出行条件，推动项目区种植产业发展，解决农产品运输难问题，提升群众幸福感、安全感、获得感。</t>
  </si>
  <si>
    <t>莎车县英吾斯塘乡产业路建设项目</t>
  </si>
  <si>
    <t>英吾斯塘乡5村、7村、10村</t>
  </si>
  <si>
    <t>计划总投资：342万元
建设内容：英吾斯塘乡5村、7村、10村建设宽4米厚20cm砂砾石产业路17.1公里，每公里20万元，计划投资342万元。</t>
  </si>
  <si>
    <t>社会效益：项目建成后将方便群众的出行，带动农业生产机械化，提高农业生产力，方便农业机械出行，方便村民开展农业生产，解决农产品运输难的问题。实施过程中吸纳当地劳动力，促进当地农民工增收。群众满意度可达95%以上。</t>
  </si>
  <si>
    <t>莎车县孜热甫夏提乡产业道路建设项目</t>
  </si>
  <si>
    <t>孜热甫夏提乡6村</t>
  </si>
  <si>
    <t>计划总投资：610.5万元
建设内容：孜热甫夏提乡6村新建宽4米沥青产业道路11.1公里，每公里55万元，计划投资610.5万元。</t>
  </si>
  <si>
    <t>交通运输局</t>
  </si>
  <si>
    <t>侯旭</t>
  </si>
  <si>
    <t>社会效益：新建沥青混凝土道路11.1公里及附属设施，道路可使用年限为8年，受益群众满意率达到95%。项目完成后将进一步改善莎车县交通基础设施条件，便利各族群众交通出行，道路建成后将满足戈壁产业园大棚种植区人员、车辆通行，提升园区特色产业发展竞争力，实现区域特色产业发展。</t>
  </si>
  <si>
    <t>莎车县墩巴格乡产业道路建设项目</t>
  </si>
  <si>
    <t>墩巴格乡1村、2村、4村、5村、6村、8村、9村、12村</t>
  </si>
  <si>
    <t>计划总投资：821.1万元
建设内容：墩巴格乡新建4米宽砂砾石产业路23.46公里，其中：1村1.5公里、2村3公里、4村新建1座长5米宽4米桥涵、5村1.5公里、6村9公里、8村1.66公里、9村5.3公里、12村1.5公里。</t>
  </si>
  <si>
    <t>社会效益：为建设生产道路26公里，解决农民生产出行问题，有效提高农业劳动生产率和农田产出率，项目实施过程中带动就业50人，人均增收10000元。群众满意度95%以上。</t>
  </si>
  <si>
    <t>莎车县白什坎特镇产业道路建设项目</t>
  </si>
  <si>
    <t>白什坎特镇6村、10村、11村、16村、20村、22村、24村、25村</t>
  </si>
  <si>
    <t>总投资：637.5万元
建设内容：白什坎特镇6村、10村、11村、16村、20村、22村、24村、25村25.5公里生产道路铺设厚20㎝戈壁料，路面宽度4米，每公里25万元，投资637.5万元。其中：6村1.5公里、10村6公里、11村5公里、16村3公里、20村5公里、22村1公里、24村2公里、25村2公里。</t>
  </si>
  <si>
    <t>社会效益：可以便利项目区农户棉花、万寿菊、巴旦木、核桃的种植、管理、收获，便于村民机械化管理，增强群众的幸福感和获得感。</t>
  </si>
  <si>
    <t>莎车县阿瓦提镇产业道路建设项目</t>
  </si>
  <si>
    <t>阿瓦提镇1村、2村、3村、5村、6村、7村、9村、10村、11村、12村、17村、社区</t>
  </si>
  <si>
    <t>总投资：700万元
建设内容：阿瓦提镇1村、2村、3村、5村、6村、7村、9村、10村、11村、12村、17村、社区28公里生产道路铺设厚20㎝戈壁料，路面宽度4米，每公里25万元，计划总投资700万元。其中：1村5公里、2村2公里、3村2公里、5村2公里、6村1公里、7村1.5公里、9村3公里、10村2.5公里、11村2公里、12村5公里、17村1公里、社区1公里。</t>
  </si>
  <si>
    <t>图尔荪·玉苏普</t>
  </si>
  <si>
    <t>社会效益：项目建成后将方便群众的出行，带动农业生产机械化，提高农业生产力，方便农业机械出行，方便村民开展农业生产，解决农产品运输难的问题。实施过程中吸纳当地劳动力，促进当地农民工增收。</t>
  </si>
  <si>
    <t>SCX2024-39</t>
  </si>
  <si>
    <t>莎车县山区乡镇引水口建设项目</t>
  </si>
  <si>
    <t>霍什拉普乡9村、11村、12村，达木斯乡2村、3村、4村、7村、8村</t>
  </si>
  <si>
    <t>计划总投资：1600万元
建设内容：修建8个引水口，其中霍什拉普乡9村、11村、12村共修建3个引水口，达木斯乡2村、3村、4村、7村、8村共修建5个引水口。</t>
  </si>
  <si>
    <t>个</t>
  </si>
  <si>
    <t>社会效益：引水口8个；受益人口不小于2190人；项目（工程）验收合格率100%。</t>
  </si>
  <si>
    <t>SCX2024-40</t>
  </si>
  <si>
    <t>莎车县艾力西湖镇8村壮大村集体经济项目</t>
  </si>
  <si>
    <t>市场建设和农村电商物流</t>
  </si>
  <si>
    <t>艾力西湖镇8村</t>
  </si>
  <si>
    <t>计划总投资：90万元
建设内容：在艾力西湖镇8村新建400平方米农副产品展销中心，地面硬化150平方米，并配套DN120PPR给水管20米，DN120PVC排水管10米，化粪池20立方米，发热电缆电采暖等附属设施，计划投资90万元。</t>
  </si>
  <si>
    <t>经济效益：项目完成后，预计年收益1.5万元，可用于壮大艾力西湖镇8村集体经济。
社会效益：带动村集体自身发展动力，提高村集体经济收入，助力乡村振兴。</t>
  </si>
  <si>
    <t>莎车县喀拉苏乡9村壮大村集体经济项目</t>
  </si>
  <si>
    <t>喀拉苏乡4村</t>
  </si>
  <si>
    <t>计划总投资：81万元
建设内容：在喀拉苏乡政府驻地沿街面新建343.25平方米框架结构农副产品展销中心，地面硬化165平方米，配套给水管100米，排水管网150米，供暖管道40米，架设电力线路100米及检查井等相关附属设施，计划投资81万元。</t>
  </si>
  <si>
    <t>经济效益：项目完成后，预计年收益在7.5万元左右，可用于壮大喀拉苏乡9村集体经济。
社会效益：带动村集体自身发展动力，提高村集体经济收入，助力乡村振兴。</t>
  </si>
  <si>
    <t>莎车县阿扎特巴格镇8村壮大村集体经济项目</t>
  </si>
  <si>
    <t>阿扎特巴格镇乡5村</t>
  </si>
  <si>
    <t>计划总投资：82.5万元
建设内容：在阿扎特巴格镇乡5村新建368平方米农副产品展销中心，并配套给水管70米，排水管150米（含2个检查井），室外电线200米，电采暖4个，地坪200平方米等附属设施，计划投资82.5万元。</t>
  </si>
  <si>
    <t>经济效益：项目完成后，预计年收益在3万元左右，可用于壮大阿扎特巴格镇8村集体经济。
社会效益：带动村集体自身发展动力，提高村集体经济收入，助力乡村振兴。</t>
  </si>
  <si>
    <t>莎车县依盖尔其镇18村壮大村集体经济项目</t>
  </si>
  <si>
    <t>依盖尔其镇15村</t>
  </si>
  <si>
    <t>计划总投资：79.12万元
建设内容：在依盖尔其镇15村新建330平方米农副产品展销中心，地面硬化200平方米，并配套水电、等附属设施设备，计划投资79.12万元。</t>
  </si>
  <si>
    <t>经济效益：项目完成后，预计年收益在3.5万元左右，可用于壮大依盖尔其镇18村集体经济。
社会效益：带动村集体自身发展动力，提高村集体经济收入，助力乡村振兴。</t>
  </si>
  <si>
    <t>莎车县永安管委会6村壮大村集体经济项目</t>
  </si>
  <si>
    <t>永安管委会7村</t>
  </si>
  <si>
    <t>计划总投资：80万元
建设内容：永安管委会7村新建330平方米农副产品展销中心，地面硬化200平方米，并配套给水管100米，排水管100米及电线、电缆设备等附属设施，计划投资80万元。</t>
  </si>
  <si>
    <t>永安片区管理委员会</t>
  </si>
  <si>
    <t>热合曼·麦麦提</t>
  </si>
  <si>
    <t>经济效益：项目完成后，预计年收益在2.5万元左右，可用于壮大永安管委会6村集体经济。
社会效益：带动村集体自身发展动力，提高村集体经济收入，助力乡村振兴。</t>
  </si>
  <si>
    <t>莎车县白什坎特镇2村壮大村集体经济项目</t>
  </si>
  <si>
    <t>农产品仓储保鲜冷链基础设施建设</t>
  </si>
  <si>
    <t>计划总投资：77万元
建设内容：在白什坎特镇9村建设300平方米钢架结构仓储用房，地面硬化600平方米，并配套给排水管50米，电线500米等相关附属设施，计划投资77万元。</t>
  </si>
  <si>
    <t>经济效益：项目完成后，预计年收益在3.5万元左右，可用于壮大白什坎特镇2村集体经济。
社会效益：带动村集体自身发展动力，提高村集体经济收入，助力乡村振兴。</t>
  </si>
  <si>
    <t>莎车县阿热勒乡5村壮大村集体经济项目</t>
  </si>
  <si>
    <t>阿热勒乡2村</t>
  </si>
  <si>
    <t>计划总投资：76万元
建设内容：在阿热勒乡2村建设280平方米农副产品展销中心，并配套给水管30米，排水管30米，电缆30米，地坪150平方米等附属设施，计划投资76万元。</t>
  </si>
  <si>
    <t>阿热勒乡人民政府</t>
  </si>
  <si>
    <t>库尔班江·斯依提</t>
  </si>
  <si>
    <t>经济效益：项目完成后，预计年收益在2万元左右，可用于壮大阿热勒乡5村集体经济。
社会效益：带动村集体自身发展动力，提高村集体经济收入，助力乡村振兴。</t>
  </si>
  <si>
    <t>莎车县孜热甫夏提乡6村壮大村集体经济项目</t>
  </si>
  <si>
    <t>孜热甫夏提乡3村</t>
  </si>
  <si>
    <t>计划总投资：80万元
建设内容：在孜热甫夏提乡3村新建300平方米农副产品展销中心，并配套给水管50米，排水管50米，电缆20米，电暖丝等相关附属设施设备，计划投资80万元。</t>
  </si>
  <si>
    <t>经济效益：项目完成后，预计年收益在4万元左右，可用于壮大孜热甫夏提乡6村集体经济。
社会效益：带动村集体自身发展动力，提高村集体经济收入，助力乡村振兴。</t>
  </si>
  <si>
    <t>莎车县荒地镇6村、14村壮大村集体经济项目</t>
  </si>
  <si>
    <t>荒地镇27村</t>
  </si>
  <si>
    <t>计划总投资：145.4万元
建设内容：在荒地镇27村新建600平方米农副产品展销中心，地面硬化600平方米，并配套给水管30米，排水管50米，采暖等附属设施，计划投资145.4万元。</t>
  </si>
  <si>
    <t>荒地镇人民政府</t>
  </si>
  <si>
    <t>孜给力·吐松江</t>
  </si>
  <si>
    <t>经济效益：项目完成后，预计年收益在8万元左右，可用于壮大荒地镇6村、14村集体经济。
社会效益：带动村集体自身发展动力，提高村集体经济收入，助力乡村振兴。</t>
  </si>
  <si>
    <t>莎车县恰尔巴格乡14村壮大村集体经济项目</t>
  </si>
  <si>
    <t>恰尔巴格乡7村</t>
  </si>
  <si>
    <t>计划总投资：81.1万元
建设内容：在恰尔巴格乡7村建设400平方米砖混结构仓库1座，配套电缆50米，地面硬化150平方米等附属设施，计划投资81.1万元。</t>
  </si>
  <si>
    <t>经济效益：项目完成后，预计年收益在4万元左右，可用于壮大恰尔巴格乡14村集体经济。
社会效益：带动村集体自身发展动力，提高村集体经济收入，助力乡村振兴。</t>
  </si>
  <si>
    <t>莎车县米夏等乡镇壮大村集体经济项目</t>
  </si>
  <si>
    <t>米夏镇21村</t>
  </si>
  <si>
    <t>计划总投资：398.55万元
建设内容：在米夏镇21村建设1700平方米仓储用房，硬化地面2000平方米，附属用房50平方米，并配套水、电等附属设施。主要用于过往货车货物存放，计划投资398.55万元。</t>
  </si>
  <si>
    <t>经济效益：项目完成后，预计年收益在10万元左右，可用于收益用于壮大阔什艾日克乡14村、墩巴格乡11村、米夏镇21村、喀群乡8村、阿尔斯兰巴格乡17村集体经济。
社会效益：带动村集体自身发展动力，提高村集体经济收入，助力乡村振兴。</t>
  </si>
  <si>
    <t>莎车县巴格阿瓦提等乡镇壮大村集体经济项目</t>
  </si>
  <si>
    <t>巴格阿瓦提乡11村</t>
  </si>
  <si>
    <t>计划总投资：483万元
建设内容：在巴格阿瓦提乡11村新建2300平方米农副产品展销中心，配套给排水、电力等附属设施，收益用于壮大巴格阿瓦提乡6村、阿瓦提镇10村、乌达力克镇27村、乌达力克镇14村、达木斯乡2村、古勒巴格镇11村集体经济。</t>
  </si>
  <si>
    <t>经济效益：项目完成后，预计年收益在10万元左右，可用于壮大巴格阿瓦提乡6村、阿瓦提镇10村、乌达力克镇27村、乌达力克镇14村、达木斯乡2村、古勒巴格镇11村集体经济。
社会效益：带动村集体自身发展动力，提高村集体经济收入，助力乡村振兴。</t>
  </si>
  <si>
    <t>SCX2024-41</t>
  </si>
  <si>
    <t>莎车县小额贷款贴息项目</t>
  </si>
  <si>
    <t>小额贷款贴息</t>
  </si>
  <si>
    <t>各乡镇（街道、管委会）</t>
  </si>
  <si>
    <t>计划总投资：1800万元
建设内容：
小额信贷的10010户、贷款金额为23409.25万元，预计贴息资金1800万元。</t>
  </si>
  <si>
    <t>户</t>
  </si>
  <si>
    <t>社会效益：贷款申请满足率达95%，贷款还款率达70%，贴息利率不低于3.7%。通过项目的实施，使300户以上脱贫户受益。
经济效益：项目实施后，预计使受益户增收1000元以上，群众满意率达95%以上。</t>
  </si>
  <si>
    <t>SCX2024-42</t>
  </si>
  <si>
    <t>莎车县龙头企业贷款贴息项目</t>
  </si>
  <si>
    <t>贷款贴息</t>
  </si>
  <si>
    <t>莎车县</t>
  </si>
  <si>
    <t>计划总投资：300万元
建设内容：为认定的地区级、自治区级、国家级的龙头企业，在2024年1月1日至2024年12月31日，进行的贷款产生的利息，按照年利率小于等于3%据实贴息兑付。</t>
  </si>
  <si>
    <t>社会效益：强化龙头企业辐射带动农户的能力，引领受益人口增收。
经济效益：项目的实施将带动受益脱贫人口300人以上受益，人均年收入增收不低于1500元，实现产业带动增收，就业带动增收，促进我县经济发展。</t>
  </si>
  <si>
    <t>SCX2024-70</t>
  </si>
  <si>
    <t>2024年产业精准帮扶到户项目</t>
  </si>
  <si>
    <t>各乡镇、街道、管委会</t>
  </si>
  <si>
    <t>预计补助总资金：23946.3万元（实际补助金额以验收合格后实际补助金额为准）
建设内容：对全县监测对象、脱贫户开展到户产业帮扶，其中：
1、玉米单产提升3%以上，每亩补助150元；
2、玉米地深松整地，犁地深度不低于40cm，每亩补助13.5元；
3、积造有机肥，每立方米补助30元；
4、支持关键技术运用，实施节水灌溉模式，实现水肥一体化种植，每亩补助30元；
5、农业社会化服务：开展耕、种、管、收全环节托管服务，每亩补助100元；
6、引进良种母畜：引进西门塔尔牛、荷斯坦牛、安格斯牛、萨福克羊、杜泊羊、湖羊、多浪羊，每头牛补助不超过4000元，每只羊补助不超过400元；
7、自繁良种母畜：对当年自繁扩增的西门塔尔牛、荷斯坦牛、安格斯牛、萨福克羊、杜泊羊、湖羊、多浪羊，饲养3个月以上，每头牛补助3000元；每只羊补助300元；
8、牛羊品种改良：对母牛用性控冻精配种并成功定胎的，每头母牛补助150元；对母羊采用人工授精配种并成功定胎的，每只母羊补助30元；
9、多发病防治社会化服务：对接受常规病种免疫、药浴驱虫、环境消杀等有偿畜牧兽医社会化服务的，每户帮扶对象按照市场价格的50%进行补助，全年每户补助不超过200元；
10、优质饲草料：利用永久性青贮池加工调制青贮、黄贮饲草料，或使用裹包全株青贮玉米、棉秆混贮发酵等调制饲草料，按照青贮玉米45元/吨、棉杆混贮发酵饲草料35元/吨给予一次性补助；
11、养殖配套设施新建改造提升：对新建砖混结构、容积达到20立方米（含）以上的青贮窖，按照不超过1000元的标准给予一次性补助；对改造青贮窖的，按照不超过500元的标准给予一次性补助；对原有养殖圈舍的围栏、食槽、饮水、棚顶、围墙等设施改造加固，符合规范养殖要求的，按照不超过1000元的标准给予一次性补助。
12、巴旦木品种优化：巴旦木采取高接换头、补齐缺株等措施进行品种统一和更新改良，成活率在90%以上的，按照每亩240元的标准给予一次性补助；
13、巴旦木整形修剪：通过林果技术服务合作社等专业技术团队开展果树修剪，每亩巴旦木补助75元；
14、巴旦木病虫害防治：通过林果技术服务合作社等专业技术团队开展果树病虫害防治，按照每亩巴旦木125元标准给予补助；
15、庭院经济：在自家房前屋后、前庭后院等区域发展家庭特色种植，种植面积在0.2亩以上并产生一定效益的，每亩补助1000元。
16、对全县各乡镇脱贫户、监测户种植的万寿菊每亩补助300元。
17、对全县各乡镇脱贫户、监测户种植的辣椒每亩补助440元。
18、对全县各乡镇脱贫户、监测户种植的豇豆每亩补助260元。</t>
  </si>
  <si>
    <t>黄相领</t>
  </si>
  <si>
    <t>社会效益：通过实施到户产业项目，对发展特色优势产业有意愿且符合奖补条件的脱贫人口和监测对象家庭进行精准帮扶，发挥奖补资金激励作用，调动群众发展产业的积极性、主动性，从而增加收入。</t>
  </si>
  <si>
    <t>SCX2024-80</t>
  </si>
  <si>
    <t>莎车县孜热甫夏提乡庭院经济供水配套项目</t>
  </si>
  <si>
    <t>庭院经济配套</t>
  </si>
  <si>
    <t>孜热甫夏提乡8村</t>
  </si>
  <si>
    <t>计划总投资：136万元
建设内容：为孜热甫夏提乡8村175户农户（其中脱贫户、监测户共59户）建设庭院经济供水工程，接通现有机井，安装检查井、安装供水主管道PED160管455米，PED110支管网4400米，PED90入户管网1500米，计划总投资136万元。</t>
  </si>
  <si>
    <t>社会效益：该项目实施后，一是采用庭院经济配套节水灌溉措施后，不仅提高了庭院灌溉水的利用率，改善了庭院灌溉条件，提高了现有庭院经济产值；二是同时充分吸纳当地群众就近就地就业25人，增加收入7.5万元，激发内生发展动力，助力巩固拓展脱贫攻坚成果、全面推进乡村振兴；三是项目的实施充分利用了水资源，基本解决了庭院缺水问题，扩大了庭院经济种植规模，对保护生态环境的可持续发展提供了可靠的保证，对改善局部生态环境将起到良好的示范效益。</t>
  </si>
  <si>
    <t>SCX2024-81</t>
  </si>
  <si>
    <t>莎车县阿热勒乡棉花种植基地建设项目</t>
  </si>
  <si>
    <t>种植业基地建设</t>
  </si>
  <si>
    <t>阿热勒乡2村、11村、12村</t>
  </si>
  <si>
    <t>计划总投资：464.9万元
建设内容：为阿热勒乡建设棉花种植基地3214.1亩，对该地块进行土地平整，每亩约1500元，计划投资464.9万元。</t>
  </si>
  <si>
    <t>社会效益：通过项目的实施，增加阿热勒乡土地利用率，提高生产效率及产量，切实增加群众种植经济收入。</t>
  </si>
  <si>
    <t>SCX2024-82</t>
  </si>
  <si>
    <t>莎车县巴格阿瓦提乡7村、8村种植基地建设项目</t>
  </si>
  <si>
    <t>巴格阿瓦提乡7村、8村</t>
  </si>
  <si>
    <t>计划总投资：657.45万元
建设内容：为巴格阿瓦提乡7村、8村5316亩地块进行土地平整，亩均投资约1200元，计划投资657.45万元。</t>
  </si>
  <si>
    <t>肉孜·阿西木</t>
  </si>
  <si>
    <t>社会效益：通过项目的实施，增加土地利用率，改善耕地质量，提高粮食和重要农产品的产量，提高农机作业化水平，从而提高生产效率，切实增加群众种植经济收入。</t>
  </si>
  <si>
    <t>SCX2024-83</t>
  </si>
  <si>
    <t>莎车县艾力西湖镇节水设施改造项目</t>
  </si>
  <si>
    <t>艾力西湖镇1村、2村、14村、16村、18村、19村</t>
  </si>
  <si>
    <t>计划总投资：294万元
建设内容：对莎艾力西湖镇1村、2村、14村、16村、18村、19村原有8个节水沉砂池按照标准沉砂池进行硬化，每个沉砂池65米×13.4米×2.1米（底部60×5米），并配套附属设施，计划总投资294万元。</t>
  </si>
  <si>
    <t>经济效益：节约灌溉用水，降低土地使用成本。
社会效益：解决农民农业用水困难，保证旱季农作物及时灌溉，提高农作物产量，促进农户增收。同时，该项目建成后可带动农户一产就业积极性，最大限度利用水资源。</t>
  </si>
  <si>
    <t>SCX2024-78</t>
  </si>
  <si>
    <t>2024年莎车县戈壁产业园设施设备配套项目</t>
  </si>
  <si>
    <t>戈壁产业园</t>
  </si>
  <si>
    <t>计划总投资：635.6万元
建设内容：
1、为戈壁产业园3356座大棚安装压膜槽、卡簧，按50米标准棚每棚需270米压膜槽及卡簧，每座1000元，计划投资335.6万元。
2、为戈壁产业园新建沉砂池1座，泵房1座，配套DN400PE输水管道1.9公里，阀门井3座，快速进排气阀井4座，首部配套45KW卧式离心泵1套，前池过滤器及泵后网式自动反冲洗过滤器各1套，动力柜1套，变频启动柜1套，变压器1台等相关设施设备，计划投资300万元。</t>
  </si>
  <si>
    <t>社会效益：项目实施后，将极大改善棚膜易受大风强风破坏的现状，有效减少因棚膜损坏给种植户带来的损失，节约维修资金，利于产业发展，同时，完善戈壁产业园配套设施，为1000座大棚供水提供保障，带动产业发展。
经济效益：项目的实施，可有效节约棚膜维修费用4000元。</t>
  </si>
  <si>
    <t>SCX2024-79</t>
  </si>
  <si>
    <t>莎车县恰热克镇恰热克（9）村家禽养殖合作社购置变压器项目</t>
  </si>
  <si>
    <t>养殖基地建设</t>
  </si>
  <si>
    <t>恰热克镇9村</t>
  </si>
  <si>
    <t>计划总投资：30万元
建设内容：为恰热克镇9村家禽养殖合作社购置一台250KV变压器及600m电线，计划总投资30万元。</t>
  </si>
  <si>
    <t>社会效益：为盘活家禽养殖合作社资产提供保障，带动当地群众就业增收。
经济效益：解决当地4人就业，每人每月不低于1200元，同时增加村集体经济收入。</t>
  </si>
  <si>
    <t>SCX2024-85</t>
  </si>
  <si>
    <t>莎车县乌达力克镇庭院经济供水配套项目</t>
  </si>
  <si>
    <t>乌达力克镇22村</t>
  </si>
  <si>
    <t>计划总投资：93万元
建设内容：为乌达力克镇22村共320户（其中：脱贫户、监测户47户）进行庭院经济供水配套工程，接通现有机井、沉砂池，安装供水主管道PED160、支管PED90，为脱贫户、监测户配套毛管软管等，配套清水池、增压泵、检查井等附属设施设备。</t>
  </si>
  <si>
    <t>努热曼古力·麦麦提</t>
  </si>
  <si>
    <t>社会效益：该项目实施后，用庭院经济配套节水灌溉措施后，可提高庭院灌溉水的利用率，改善了庭院灌溉条件，基本解决了庭院缺水问题，提高了现有庭院经济产值，对保护生态环境的可持续发展提供了可靠的保证，对改善局部生态环境将起到良好的示范效益。
经济效益：充分吸纳当地群众就近就地就业20人，增加收入13.95万元，激发内生发展动力，助力巩固拓展脱贫攻坚成果、全面推进乡村振兴。</t>
  </si>
  <si>
    <t>SCX2024-106</t>
  </si>
  <si>
    <t>莎车县恰热克镇农田规模化整理项目（第二批）</t>
  </si>
  <si>
    <t>恰热克镇18村</t>
  </si>
  <si>
    <t>计划总投资：243万元
建设内容：为恰热克镇18村平整土地2025亩，每亩1200元，计划总投资243万元。</t>
  </si>
  <si>
    <t>社会效益：通过项目的实施，增加恰热克镇土地利用率，提高生产效率及产量，切实增加群众种植经济收入。</t>
  </si>
  <si>
    <t>SCX2024-107</t>
  </si>
  <si>
    <t>莎车县喀拉苏乡9村农田规模化整理建设项目</t>
  </si>
  <si>
    <t>喀拉苏乡9村</t>
  </si>
  <si>
    <t>计划总投资：73万元
建设内容：为喀拉苏乡9村平整土地562.38亩，每亩1300元，计划总投资73万元。</t>
  </si>
  <si>
    <t>社会效益：通过项目的实施，增加土地利用率，提高生产效率及产量，切实增加群众种植经济收入。</t>
  </si>
  <si>
    <t>SCX2024-108</t>
  </si>
  <si>
    <t>莎车县乌达力克镇博斯坦霍伊拉（22）村拱棚节水灌溉建设项目</t>
  </si>
  <si>
    <t>计划总投资：115万元
建设内容：为乌达力克镇22村482座大拱棚铺设节水管道，配套沉砂池、泵房等附属设施设备。</t>
  </si>
  <si>
    <t>社会效益：该项目实施后，一是采用节水灌溉措施，不仅提高了拱棚灌溉水的利用率，改善了拱棚灌溉条件，提高了现有拱棚经济产值；二是同时充分吸纳当地群众就近就地就业10人，增加收入10.85万元，激发内生发展动力，助力巩固拓展脱贫攻坚成果、全面推进乡村振兴；三是项目的实施充分利用了水资源，基本解决了拱棚缺水问题，扩大了拱棚经济种植规模，对保护生态环境的可持续发展提供了可靠的保证，对改善局部生态环境将起到良好的示范效益。</t>
  </si>
  <si>
    <t>SCX2024-109</t>
  </si>
  <si>
    <t>莎车县拍克其乡种植基地土地平整及附属配套建设项目</t>
  </si>
  <si>
    <t>拍克其乡16村</t>
  </si>
  <si>
    <t>计划总投资：398万元
建设内容：为拍克其乡16村平整土地1080亩，并配套泵房、沉砂池及节水管网等附属设施，计划总投资398万元。</t>
  </si>
  <si>
    <t>SCX2024-110</t>
  </si>
  <si>
    <t>莎车县阿尔斯兰巴格乡庭院经济供水配套项目</t>
  </si>
  <si>
    <t>阿尔斯兰巴格乡14村</t>
  </si>
  <si>
    <t>计划总投资：135万元
建设内容：为阿尔斯兰巴格乡14村共234户（其中：脱贫户75户）进行庭院经济供水配套工程，新建管网7.961公里（PVC低压管道，Do200供水主管道1434米，Do160支管网6407米，Do90排水管道120米），配套建设泵房、沉砂池、清水池、离心泵、泵前过滤器、动力柜、变频启动柜、施肥箱、变压器等附属设施设备，并为75户脱贫户每户配备20米水管，计划总投资135万元。</t>
  </si>
  <si>
    <t>社会效益：该项目实施后，可提高庭院灌溉水的利用率，改善庭院灌溉条件，提高现有庭院经济产值，对保护生态环境的可持续发展提供了可靠的保证，对改善局部生态环境将起到良好的示范效益。
经济效益：充分吸纳当地群众就近就地就业15人，增加收入7万元，激发内生发展动力，助力巩固拓展脱贫攻坚成果、全面推进乡村振兴。</t>
  </si>
  <si>
    <t>SCX2024-111</t>
  </si>
  <si>
    <t>莎车县亚喀艾日克乡种植基地配套设施建设项目（二期）</t>
  </si>
  <si>
    <t>亚喀艾日克乡1村、2村</t>
  </si>
  <si>
    <t>计划总投资：360万元
建设内容：为亚喀艾日克乡2个村2503亩实施种植基地配套节水设施，新建沉砂池2座、泵房2座、变压器2台，配套电力线路等相关设施设备，其中：1村1290亩，2村1213亩。</t>
  </si>
  <si>
    <t>社会效益：节约灌溉用水，降低土地使用成本，解决农民农业用水困难，保障旱季农作物及时灌溉，提高了农作物产量，促进农户增收。</t>
  </si>
  <si>
    <t>SCX2024-148</t>
  </si>
  <si>
    <t>莎车县亚喀艾日克乡5村、6、8村棉花、辣椒种植基地节水设施建设项目</t>
  </si>
  <si>
    <t>亚喀艾日克乡5村、6村、8村</t>
  </si>
  <si>
    <t>计划总投资：351.932万元
建设内容：亚喀艾日克乡5村、6村、8村2462亩种植基地实施节水设施建设，新建首部4个，并配套电力设施设备，其中：5村1331亩，6村631亩，8村500亩。</t>
  </si>
  <si>
    <t>二</t>
  </si>
  <si>
    <t>就业增收</t>
  </si>
  <si>
    <t>SCX2024-43</t>
  </si>
  <si>
    <t>莎车县外出务工一次性交通补助</t>
  </si>
  <si>
    <t>就业项目</t>
  </si>
  <si>
    <t>交通费补助</t>
  </si>
  <si>
    <t>计划总投资：50万元
建设内容：莎车县脱贫户、监测户劳动力外出就业满6个月以上人员，根据往来交通票据给予一次性交通补助，实报实销，最高补助不超过每人1000元（疆外不超过1000元/人，疆内跨地州不超过500元）。</t>
  </si>
  <si>
    <t>人</t>
  </si>
  <si>
    <t>人社局</t>
  </si>
  <si>
    <t>赵建忠</t>
  </si>
  <si>
    <t>社会效益：鼓励脱贫户、监测户劳动力外出务工就业，提高劳动力就业积极性，带动脱贫人口、监测人口稳定就业，提高家庭收入。</t>
  </si>
  <si>
    <t>SCX2024-44</t>
  </si>
  <si>
    <t>莎车县吸纳脱贫劳动力一次性奖补</t>
  </si>
  <si>
    <t>生产奖补、劳务补助等</t>
  </si>
  <si>
    <t>计划总投资：40万元
建设内容：对莎车县吸纳脱贫人员、监测对象等重点群众就业数量多、成效好的就业帮扶企业，按吸纳脱贫劳动力、监测对象等重点群体就业不少于3个月的人员，每人500元的标准给予企业一次性奖补，不能与用工单位一次性吸纳就业补贴重复申领。</t>
  </si>
  <si>
    <t>社会效益：本项目的实施预计发放吸纳脱贫劳动力一次性补助40万元，同时可进一步加大对脱贫人口、监测人口的就业帮扶力度，扩大企业就业务工人员规模，巩固拓展就业扶贫工作成果，带动脱贫人口、监测人口在企业就业，提高工资收入。</t>
  </si>
  <si>
    <t>SCX2024-45</t>
  </si>
  <si>
    <t>莎车县农村道路管护人员补助</t>
  </si>
  <si>
    <t>公益性岗位</t>
  </si>
  <si>
    <t>阿热勒乡、依盖尔其镇、喀拉苏乡、巴格阿瓦提乡、阿扎特巴格镇、恰尔巴格乡、阿拉买提镇、阿瓦提镇、白什坎特镇、孜热甫夏提乡、亚喀艾日克乡、喀群乡、霍什拉甫乡、达木斯乡、墩巴格乡、荒地镇、阔什艾日克乡、托木吾斯塘镇、英吾斯塘乡、英阿瓦提管委会、艾力西湖镇、塔尕尔其镇、古勒巴格镇、阿尔斯兰巴格乡、拍克其乡、伊什库力乡、恰热克镇、乌达力克镇、莎车镇、永安管委会、米夏镇</t>
  </si>
  <si>
    <t>计划投资：2280万元
建设内容：
从全县脱贫户、监测户、低收入人群中招聘1900人护路员，按照每人每月1000元标准发放补助，对全县农村道路进行日常养护管理，清扫路面砂石、垃圾，处理林带杂草。</t>
  </si>
  <si>
    <t>社会效益：为31个乡镇437个行政村1900人脱贫户、边缘户易致贫户、低收入群体提供就业补贴1000元/月，实现就地就近就业，通过补助满足基本生活保障，项目实施将提高县域内公路的养护能力，延长道路使用寿命。</t>
  </si>
  <si>
    <t>SCX2024-46</t>
  </si>
  <si>
    <t>莎车县乡村公益性岗位补助项目</t>
  </si>
  <si>
    <t>计划投资：2760.48万元
建设内容：计划在全县34个乡镇对有劳动能力、有就业意愿的未就业监测对象劳动力、弱劳动力（脱贫不稳定户、边缘易致贫户、突发严重困难户）开发乡村村级事务辅助人员等公益性岗位1420个，按12个月计算，1620元/人/月的标准予以岗位补贴。计划投资2760.48万元。</t>
  </si>
  <si>
    <t>乡村振兴局</t>
  </si>
  <si>
    <t>社会效益：公益性岗位就业人数不少于1420人；
经济效益：人均补助标准不少于1620元/人/月；享受补助监测人口不少于1420人。</t>
  </si>
  <si>
    <t>SCX2024-71</t>
  </si>
  <si>
    <t>就业创业项目</t>
  </si>
  <si>
    <t>预计补助总资金：1953.7万元（实际补助金额以验收合格后实际补助金额为准）
建设内容：对全县监测对象、脱贫户有能力的人员外出务工、自主创业人员，外出交通费、公益性岗位、自主经营场所给予一定补助，计划补助资金1443.7万元，其中：
1、稳岗就业：对2024年在疆外、疆内跨地州市（含兵团，但不包括地区内团场）、地区内跨县（含兵团，但不包括县域内团场）连续务工就业3个月以上的帮扶对象，给予一次性交通补助；
2、公益性岗位补助：综合开发好保洁保绿、治安协管、乡村道路维护、林草防护等公益性岗位，每人每月劳动报酬不高于1620元。
3、自主创业：生产或经营面积在20平方米（含）以上的。对取得相关资质或营业许可，从事特色手工产品制作、食品加工、农业农村生产生活服务等经营活动，正常经营至少6个月的，以户为单位按照2000元标准给予一次性补助；生产或经营面积不足20平方米（包括餐车、零售点等移动式摊位），正常经营至少3个月的，以户为单位按照1000元的标准给予一次性补助。</t>
  </si>
  <si>
    <t>冯博</t>
  </si>
  <si>
    <t>SCX2024-86</t>
  </si>
  <si>
    <t>莎车县乌达力克镇墩霍依拉（4）村工厂电力配套项目</t>
  </si>
  <si>
    <t>帮扶车间建设</t>
  </si>
  <si>
    <t>乌达力克镇4村</t>
  </si>
  <si>
    <t>计划总投资：25万元
建设内容：为乌达力克镇4村辣椒加工厂安装250KVA变压器1台，并配套电线等相关附属设施，计划总投资25万元。</t>
  </si>
  <si>
    <t>经济效益：通过完善工厂附属配套设施，提升产业发展基础，吸纳当地脱贫人口就业，带动脱贫人口增收。
社会效益：解决工厂用电问题，增加集体经济收入，解决就业，提高村民收入，提高就业积极性。</t>
  </si>
  <si>
    <t>SCX2024-87</t>
  </si>
  <si>
    <t>莎车县荒地镇恰希勒克（23）村乡村车间变压器配套建设项目</t>
  </si>
  <si>
    <t>荒地镇23村</t>
  </si>
  <si>
    <t>计划总投资：45万元
建设内容：为荒地镇23村乡村车间安装1台1000KVA变压器，并配套电线等相关附属设施，计划总投资45万元。</t>
  </si>
  <si>
    <t>SCX2024-88</t>
  </si>
  <si>
    <t>莎车县油脂厂基础设施提升改造项目</t>
  </si>
  <si>
    <t>伊什库力乡1村</t>
  </si>
  <si>
    <t>计划总投资：270万元
建设内容：对莎车县油脂厂厂房消防、环保设施进行提升改造并配套附属设施设备，计划投资270万元。</t>
  </si>
  <si>
    <t>商务和工业信息化局</t>
  </si>
  <si>
    <t>何萌</t>
  </si>
  <si>
    <t>社会效益：项目实施后，可完善油脂厂基础设施，为我县粮油加工提供保障。
经济效益：项目实施后，预计108户群众受益，带动50人稳定就业。</t>
  </si>
  <si>
    <t>SCX2024-144</t>
  </si>
  <si>
    <t>莎车县村级公益性岗位补助项目</t>
  </si>
  <si>
    <t>计划投资：550.638万元
建设内容：为全县32个乡镇有劳动能力、有就业意愿的未就业监测对象劳动力开发村级乡村振兴协理员、改厕专干等公益性岗位1045个，按3个月计算，1620元/人/月的标准予以岗位补贴，计划投资507.87万元，开发吸污处理员岗位132个，按2个月计算，1620元/人/月的标准予以岗位补贴，计划投资42.768万元。</t>
  </si>
  <si>
    <t>农业农村局（乡村振兴局）</t>
  </si>
  <si>
    <t>社会效益：公益性岗位就业人数不少于1045人；
经济效益：人均补助标准不少于1620元/人/月；享受补助监测人口不少于1045人。</t>
  </si>
  <si>
    <t>三</t>
  </si>
  <si>
    <t>乡村建设行动</t>
  </si>
  <si>
    <t>SCX2024-47</t>
  </si>
  <si>
    <t>莎车县2024年村庄规划编制</t>
  </si>
  <si>
    <t>村庄规划编制（含编修）补助</t>
  </si>
  <si>
    <t>计划总投资：5644万元
建设内容：对全县332个村进行村庄规划编制工作（含地形图测绘），每个村17万元，计划总投资5644万元。</t>
  </si>
  <si>
    <t>村</t>
  </si>
  <si>
    <t>自然资源局</t>
  </si>
  <si>
    <t>石岩</t>
  </si>
  <si>
    <t>社会效益：围绕巩固拓展脱贫攻坚成果，确定各村发展定位，研究制定村庄发展、人居环境整治目标，明确各项约束性和预期性指标，达到全县村庄规划管控全覆盖的总体目标。</t>
  </si>
  <si>
    <t>SCX2024-49</t>
  </si>
  <si>
    <t>莎车县米夏镇农村道路2024年中央财政以工代赈项目</t>
  </si>
  <si>
    <t>农村道路建设</t>
  </si>
  <si>
    <t>米夏镇17村</t>
  </si>
  <si>
    <t>计划总投资：395万元
建设内容：米夏镇17村新建农村公路4.5公里及附属设施，每公里造价87.777万元，项目计划投资395万元；</t>
  </si>
  <si>
    <t>经济效益:带动当地农村群众务工人数79人；计划向本地群众发放劳动报酬不低于83万元，项目实施可以促进当地富裕劳动力的就业增收。
社会效益：方便沿线群众出行，减少道路安全事故的发生，保障群众的生命财产安全，进一步将“人民至上、生命至上”的发展理念落实落细。</t>
  </si>
  <si>
    <t>以工代赈专项资金</t>
  </si>
  <si>
    <t>莎车县塔尕尔其镇夏甫其（3）村、切勒巴格（4）村农村道路2024年中央财政以工代赈项目</t>
  </si>
  <si>
    <t>塔尕尔其镇3村、4村</t>
  </si>
  <si>
    <t>计划总投资：385万元
建设内容：塔尕尔其镇3村、4村新建农村公路5.6公里及附属设施，每公里造价68.75万元，项目计划投资385万元；</t>
  </si>
  <si>
    <t>经济效益:带动当地农村群众务工人数79人；计划向本地群众发放劳动报酬不低于81万元，项目实施可以促进当地富裕劳动力的就业增收。
社会效益：方便沿线群众出行，减少道路安全事故的发生，保障群众的生命财产安全，进一步将“人民至上、生命至上”的发展理念落实落细。</t>
  </si>
  <si>
    <t>莎车县塔尕尔其镇尤库日博依拉（7）村、古勒巴格（14）村农村道路2024年中央财政以工代赈项目</t>
  </si>
  <si>
    <t>塔尕尔其镇7村、14村</t>
  </si>
  <si>
    <t>计划总投资：395万元
建设内容：塔尕尔其镇7村、14村新建农村公路5.1公里及附属设施，每公里造价77.45万元，项目计划投资395万元；</t>
  </si>
  <si>
    <t>莎车县塔尕尔其镇古勒巴格（14）村、阔什吾斯塘（17）村农村道路2024年中央财政以工代赈项目</t>
  </si>
  <si>
    <t>塔尕尔其镇14村、17村</t>
  </si>
  <si>
    <t>计划总投资：390万元
建设内容：塔尕尔其镇14村、17村新建沥青混凝土道路5.0公里及附属设施，每公里造价78万元，项目计划投资390万元；</t>
  </si>
  <si>
    <t>经济效益:带动当地农村群众务工人数65人；计划向本地群众发放劳动报酬不低于81万元，项目实施可以促进当地富裕劳动力的就业增收。
社会效益：方便沿线群众出行，减少道路安全事故的发生，保障群众的生命财产安全，进一步将“人民至上、生命至上”的发展理念落实落细。</t>
  </si>
  <si>
    <t>莎车县塔尕尔其镇库吾其（21）村等3个村农村道路2024年中央财政以工代赈项目</t>
  </si>
  <si>
    <t>塔尕尔其镇21村、22村、25村</t>
  </si>
  <si>
    <t>计划总投资：380万元
建设内容：塔尕尔其镇21村、22村、25村新建沥青混凝土道路5.2公里及附属设施，每公里造价73.07万元，项目计划投资380万元；</t>
  </si>
  <si>
    <t>经济效益:带动当地农村群众务工人数64人；计划向本地群众发放劳动报酬不低于79万元，项目实施可以促进当地富裕劳动力的就业增收。
社会效益：方便沿线群众出行，减少道路安全事故的发生，保障群众的生命财产安全，进一步将“人民至上、生命至上”的发展理念落实落细。</t>
  </si>
  <si>
    <t>莎车县阔什艾日克乡尼皮其（1）村等4个村农村道路2024年中央财政以工代赈项目</t>
  </si>
  <si>
    <t>阔什艾日克乡1村、2村、3村、4村</t>
  </si>
  <si>
    <t>计划总投资：395万元
建设内容：阔什艾日克乡1村、2村、3村、4村新建沥青混凝土道路5.2公里及附属设施，每公里造价75.96万元，项目计划投资395万元；</t>
  </si>
  <si>
    <t>经济效益:带动当地农村群众务工人数65人；计划向本地群众发放劳动报酬不低于82万元，项目实施可以促进当地富裕劳动力的就业增收。
社会效益：方便沿线群众出行，减少道路安全事故的发生，保障群众的生命财产安全，进一步将“人民至上、生命至上”的发展理念落实落细。</t>
  </si>
  <si>
    <t>莎车县阔什艾日克乡阿克巴什（5）村等3个村农村道路2024年中央财政以工代赈项目</t>
  </si>
  <si>
    <t>阔什艾日克乡5村、6村、9村</t>
  </si>
  <si>
    <t>计划总投资：385万元
建设内容：阔什艾日克乡阿克巴什（5）村、前进（6）村、阔依其（9）村新建农村公路4.2公里及附属设施，每公里造价91.66万元，项目计划投资385万元；</t>
  </si>
  <si>
    <t>莎车县阔什艾日克乡博孜艾日克（11）村、艾力西湖镇库尔干（4）村农村道路2024年中央财政以工代赈项目</t>
  </si>
  <si>
    <t>阔什艾日克乡11村、艾力西湖镇4村</t>
  </si>
  <si>
    <t>计划总投资：395万元
建设内容：阔什艾日克乡博孜艾日克（11）村、艾力西湖镇库尔干（4）村新建沥青混凝土道路5.0公里及附属设施，每公里造价79万元，项目计划投资395万元；</t>
  </si>
  <si>
    <t>经济效益:带动当地农村群众务工人数65人；计划发放劳动报酬不低于82万元，项目实施可以促进当地富裕劳动力的就业增收。
社会效益：方便沿线群众出行，减少道路安全事故的发生，保障群众的生命财产安全，进一步将“人民至上、生命至上”的发展理念落实落细。</t>
  </si>
  <si>
    <t>莎车县艾力西湖镇吐格曼贝希（3）村等3个村农村道路2024年中央财政以工代赈项目</t>
  </si>
  <si>
    <t>艾力西湖镇3村、4村、5村</t>
  </si>
  <si>
    <t>计划总投资：395万元
建设内容：艾力西湖镇3村、4村、5村新建农村公路4.2公里及附属设施，每公里造价94.04万元，项目计划投资395万元；</t>
  </si>
  <si>
    <t>经济效益:带动当地农村群众务工人数80人；计划发放劳动报酬不低于83万元，项目实施可以促进当地富裕劳动力的就业增收。
社会效益：方便沿线群众出行，减少道路安全事故的发生，保障群众的生命财产安全，进一步将“人民至上、生命至上”的发展理念落实落细。</t>
  </si>
  <si>
    <t>莎车县艾力西湖镇乌堂（5）村等3个村农村道路2024年中央财政以工代赈项目</t>
  </si>
  <si>
    <t>艾力西湖镇5村、9村、14村</t>
  </si>
  <si>
    <t>计划总投资：395万元
建设内容：艾力西湖镇5村、9村、14村新建农村公路4.8公里及附属设施，每公里造价82.29万元，项目计划投资395万元；</t>
  </si>
  <si>
    <t>经济效益:带动当地农村群众务工人数79人；计划发放劳动报酬不低于83万元，项目实施可以促进当地富裕劳动力的就业增收。
社会效益：方便沿线群众出行，减少道路安全事故的发生，保障群众的生命财产安全，进一步将“人民至上、生命至上”的发展理念落实落细。</t>
  </si>
  <si>
    <t>莎车县艾力西湖镇亚喀塔木（15）村等3个村农村道路2024年中央财政以工代赈项目</t>
  </si>
  <si>
    <t>艾力西湖镇15村、16村、18村</t>
  </si>
  <si>
    <t>计划总投资：385万元
建设内容：艾力西湖镇15村、16村、18村新建沥青混凝土道路5.4公里及附属设施，每公里造价71.296万元，项目计划投资385万元；</t>
  </si>
  <si>
    <t>经济效益:带动当地农村群众务工人数64人；计划发放劳动报酬不低于80万元，项目实施可以促进当地富裕劳动力的就业增收。
社会效益：方便沿线群众出行，减少道路安全事故的发生，保障群众的生命财产安全，进一步将“人民至上、生命至上”的发展理念落实落细。</t>
  </si>
  <si>
    <t>莎车县艾力西湖镇诺库特勒克吐格曼（18）村等4个村农村道路2024年中央财政以工代赈项目</t>
  </si>
  <si>
    <t>艾力西湖镇18村、20村、21村</t>
  </si>
  <si>
    <t>计划总投资：393万元
建设内容：艾力西湖镇18村、20村、21村、22村新建农村公路4.0公里及附属设施，每公里造价97.5万元，项目计划投资393万元；</t>
  </si>
  <si>
    <t>莎车县荒地镇托万塔尕尔其（2）村等4个村农村道路2024年中央财政以工代赈项目</t>
  </si>
  <si>
    <t>荒地镇2村、3村、10村、13村</t>
  </si>
  <si>
    <t>计划总投资：395万元
建设内容：荒地镇2村、3村、10村、13村新建农村公路4.2公里及附属设施，每公里造价94.05万元，项目计划投资395万元；</t>
  </si>
  <si>
    <t>莎车县荒地镇尤库日木尕勒（6）村、尤库日库依拉（8）村农村道路2024年中央财政以工代赈项目</t>
  </si>
  <si>
    <t>荒地镇6村、8村</t>
  </si>
  <si>
    <t>计划总投资：390万元
建设内容：荒地镇6村、8村新建沥青混凝土道路5.4公里及附属设施，每公里造价72.22万元，项目计划投资390万元；</t>
  </si>
  <si>
    <t>经济效益:带动当地农村群众务工人数64人；计划发放劳动报酬不低于81万元，项目实施可以促进当地富裕劳动力的就业增收。
社会效益：方便沿线群众出行，减少道路安全事故的发生，保障群众的生命财产安全，进一步将“人民至上、生命至上”的发展理念落实落细。</t>
  </si>
  <si>
    <t>莎车县荒地镇尤库日木尕勒（6）村农村道路2024年自治区财政以工代赈项目</t>
  </si>
  <si>
    <t>荒地镇6村</t>
  </si>
  <si>
    <t>计划总投资：321万元
建设内容：荒地镇6村新建农村公路4.45公里及附属设施，每公里造价72.1万元，项目计划投资321万元；</t>
  </si>
  <si>
    <t>经济效益:带动当地农村群众务工人数79人；计划发放劳动报酬不低于68万元，项目实施可以促进当地富裕劳动力的就业增收。
社会效益：方便沿线群众出行，减少道路安全事故的发生，保障群众的生命财产安全，进一步将“人民至上、生命至上”的发展理念落实落细。</t>
  </si>
  <si>
    <t>莎车县墩巴格乡农村道路2024年自治区财政以工代赈项目</t>
  </si>
  <si>
    <t>墩巴格乡9村</t>
  </si>
  <si>
    <t>计划总投资：395万元
建设内容：墩巴格乡9村新建农村公路4.8公里及附属设施，每公里造价82.29万元，项目计划投资395万元。</t>
  </si>
  <si>
    <t>经济效益:带动当地农村群众务工人数65人；计划发放劳动报酬不低于83万元，项目实施可以促进当地富裕劳动力的就业增收。
社会效益：方便沿线群众出行，减少道路安全事故的发生，保障群众的生命财产安全，进一步将“人民至上、生命至上”的发展理念落实落细。</t>
  </si>
  <si>
    <t>SCX2024-77</t>
  </si>
  <si>
    <t>莎车县恰尔巴格乡米韦果乐（3）村农村道路建设项目</t>
  </si>
  <si>
    <t>恰尔巴格乡米韦果乐（3）村</t>
  </si>
  <si>
    <t>计划总投资：114.181422万元
建设内容：修建农村道路1.9公里及附属设施</t>
  </si>
  <si>
    <t>发改委</t>
  </si>
  <si>
    <t>解琳</t>
  </si>
  <si>
    <t>经济效应:带动当地农村群众务工人数30人；计划向本地群众发放劳动报酬不低于24万元，项目实施可以促进当地富裕劳动力的就业增收。
社会效应：方便沿线群众出行，减少道路安全事故的发生，保障群众的生命财产安全，进一步将“人民至上、生命至上”的发展理念落实落细。</t>
  </si>
  <si>
    <t>SCX2024-50</t>
  </si>
  <si>
    <t>莎车县2024年乡镇桥涵建设项目</t>
  </si>
  <si>
    <t>危旧桥梁改造</t>
  </si>
  <si>
    <t>新、改建</t>
  </si>
  <si>
    <t>喀拉苏乡1村；白什坎特镇13村；阿拉买提镇1村、5村、7村、13村；塔尕尔其镇15村；阿尔斯兰巴格乡15村；阔什艾日克乡5村、13村；拍克其乡8村、14村；乌达力克镇26村；孜热甫夏提乡6村；艾力西湖镇4村；荒地镇14村；永安管委会3村；喀群乡3村、阿扎特巴格镇7村</t>
  </si>
  <si>
    <t>计划总投资：2525万元
建设内容：新/改建桥梁295延米/19座，1-2.0m盖板涵2道，1-4.0盖板涵4道，其中：
1、改建喀拉苏乡夏甫吐鲁克（1）村1-10m小桥4座；
2、改建白什坎特镇库玛（13）村1-10m小桥1座；
3、改建阿拉买提镇诺代（5）村1-8m小桥2座；
4、新建阿拉买提镇英阿拉买提巴扎（7）村1-4m盖板涵2座；
5、改建阿拉买提镇阔什阿瓦提（1）村1-10m小桥1座；
6、改建塔尕尔其镇塔合塔科瑞克（15）村1-6.0m小桥；
7、改建阿尔斯兰巴格乡阿力米力克（15）村1-16m小桥；
8、改建阔什艾日克乡阔什艾日克村（10）村2-13m桥1座；
9、改建拍克其乡玛江库木（8）村2-13m桥1座；
10、改建拍克其乡（14）村1-40m桥1座；
11、改建乌达力克镇喀什艾日克（26）村1-35m桥1座；
12、改建孜热甫夏提塔吉克族乡阔什铁热克（6）村1-20m小桥1座；盖板涵1-2.0道
13、艾力西湖库尔干（4）村改建2-13m桥1座
14、新建荒地镇14村1-8m小桥1座；
15、新建永安管委会3村1-4m盖板涵1座；
16、改建阔什艾日克乡5村1-8m小桥1座；
17、新建喀群乡3村1-4m盖板涵1座；
18、新建阿拉买提镇13村1-8m小桥1座；
19、阿扎提巴格7村1-2.0盖板涵1座；</t>
  </si>
  <si>
    <t>社会效益：完成改建桥梁292延米/19座，涵洞6道，实现19个乡镇村4372户群众，23542人安全出行，桥涵设计可使用年限50年，受益群众满意率达到95%。项目完成后将进一步改善莎车县交通基础设施条件，便利各族群众交通出行。</t>
  </si>
  <si>
    <t>SCX2024-53</t>
  </si>
  <si>
    <t>莎车县农村供水保障工程（三期）</t>
  </si>
  <si>
    <t>农村供水保障（饮水安全）工程建设</t>
  </si>
  <si>
    <t>阿尔斯兰巴格乡、英吾斯塘乡、托木吾斯塘镇、米夏镇、古勒巴格镇</t>
  </si>
  <si>
    <t>计划总投资：5000万元
建设内容：更换输水管道86.64km，管网沿线配套建筑物331座。其中：
1、阿尔斯兰巴格乡更换输水管28.67 km，管材为630mm、400mm、355mm、315mm、250mm、200mm、110mm、90mm、PE管，阿尔斯兰巴格乡各类闸阀井共45座，管道交叉建筑物（穿路、穿渠）共38座；
2、英吾斯塘乡更换输水管27.24km，管材为500mm、355mm、200mm、160mm、110mm、63mmPE管，英吾斯塘乡各类闸阀井共55座，管道交叉建筑物（穿路、穿渠）共81座；
3、托木吾斯塘镇更换输水管12.84 km，管材为355mm、160mm、90mm、75mmPE管，托木吾斯塘镇各类闸阀井共19座，管道交叉建筑物（穿路、穿渠）共29座；
4、古勒巴格镇更换输水管5.2 km，管材为355mm、200mm、160mmPE管，古勒巴格镇各类闸阀井共12座，管道交叉建筑物（穿路、穿渠）共10座；
5、米夏镇更换输水管12.94km，管材为355mm、200mmPE管，米夏镇各类闸阀井共21座，管道交叉建筑物（穿路、穿渠）共26座；</t>
  </si>
  <si>
    <t>社会效益：更换输水管道86.64㎞；受益人口不小于2.6万人；项目（工程）验收合格率100%。</t>
  </si>
  <si>
    <t>SCX2024-54</t>
  </si>
  <si>
    <t>莎车县农村供水保障工程（四期）</t>
  </si>
  <si>
    <t>阿尔斯兰巴格乡、托木吾斯塘镇、米夏镇、古勒巴格镇、阿热勒乡，恰尔巴格乡</t>
  </si>
  <si>
    <t>计划总投资：5169.20万元
建设内容：更换及改造管道180.489公里，更换及改造管道涉及农户18024户。配套各类附属建筑物。28.64万元/公里。其中：
1、阿斯兰巴格乡安装更换DN250PE管（0.8Mpa、PE100级)、DN200PE管（0.8Mpa、PE100级)、DN160PE管（0.8Mpa、PE100级)、DN110PE管（0.8Mpa、PE100级)、DN90PE管（0.8pa、PE100级)、DN75PE管（1.0Mpa、PE100级)、DN63PE管（1.0Mpa、PE100级)、DN50PE管（1.0Mpa、PE100级)、DN20PE管（1.6Mpa、PE100级)管道61.814公里，涉及农户6168户，单公里投资20.15万元；
2、托木吾斯塘镇安装更换DN200PE管（0.8Mpa、PE100级)、DN160PE管（0.8Mpa、PE100级)、DN110PE管（0.8Mpa、PE100级)、DN90PE管（0.8pa、PE100级)、DN75PE管（1.0Mpa、PE100级)、DN63PE管（1.0Mpa、PE100级)、DN50PE管（1.6Mpa、PE100级)、DN20PE管（1.0Mpa、PE100级)管道29.588公里，涉及农户2936户，单公里投资33.18万元；
3、恰尔巴格乡安装更换DN250PE管（0.8Mpa、PE100级)、DN200PE管（0.8Mpa、PE100级)、DN160PE管（0.8Mpa、PE100级)、DN110PE管（0.8Mpa、PE100级)、DN90PE管（0.8pa、PE100级)、DN75PE管（1.0Mpa、PE100级)、DN63PE管（1.0Mpa、PE100级)、DN50PE管（1.0Mpa、PE100级)、DN20PE管（1.6Mpa、PE100级)管道23.619公里，涉及农户2360户，单公里投资27.23万元；
4、阿热勒乡安装更换DN250PE管（0.8Mpa、PE100级)、DN200PE管（0.8Mpa、PE100级)、DN160PE管（0.8Mpa、PE100级)、DN110PE管（0.8Mpa、PE100级)、DN90PE管（0.8pa、PE100级)、DN75PE管（1.0Mpa、PE100级)、DN63PE管（1.0Mpa、PE100级)、DN50PE管（1.0Mpa、PE100级)、DN20PE管（1.6Mpa、PE100级)管道24.458公里，涉及农户2464户，单公里投资27.53万元；
5、古勒巴格镇安装更换DN160PE管（0.8Mpa、PE100级)、DN110PE管（0.8Mpa、PE100级)、DN90PE管（0.8pa、PE100级)、DN75PE管（1.0Mpa、PE100级)、DN63PE管（1.0Mpa、PE100级)、DN50PE管（1.0Mpa、PE100级)、DN20PE管（1.6Mpa、PE100级)管道26.049公里，涉及农户2604户，单公里投资34.51万元；
6、米夏镇安装更换DN500PE管（0.8Mpa、PE100级)、DN400PE管（0.8Mpa、PE100级)、DN3150PE管（0.8Mpa、PE100级)、DN250PE管（0.8Mpa、PE100级)、DN200PE管（0.8Mpa、PE100级)、DN160PE管（0.8Mpa、PE100级)、DN110PE管（0.8Mpa、PE100级)、DN90PE管（0.8pa、PE100级)、DN75PE管（1.0Mpa、PE100级)、DN63PE管（1.0Mpa、PE100级)、DN50PE管（1.0Mpa、PE100级)、DN20PE管（1.6Mpa、PE100级)管道14.961公里，涉及农户1492户，单公里投资48.57万元。</t>
  </si>
  <si>
    <t>社会效益：更换及改造管道180.489㎞；受益人口不小于18024户；项目（工程）验收合格率100%。</t>
  </si>
  <si>
    <t>SCX2024-55</t>
  </si>
  <si>
    <t>莎车县阿斯兰巴格饮水水源建设项目</t>
  </si>
  <si>
    <t>阿尔斯兰巴格乡</t>
  </si>
  <si>
    <t>计划总投资：5490万元
建设内容：新建水源工程1处，包含业务用房1座、净水车间1座、除浊及设备1套（絮凝、沉淀池、V型滤池、加药间、消毒间等）、加药泵房1座、2000m³清水池1座、电气设备电气设计及安装工程、暖通设备及安装工程、变配电室、生产辅助设备等，计划总投资5490万元。</t>
  </si>
  <si>
    <t>处</t>
  </si>
  <si>
    <t>社会效益：新建水源1处；受益人口不小于2.0579万人；项目（工程）验收合格率100%。</t>
  </si>
  <si>
    <t>SCX2024-56</t>
  </si>
  <si>
    <t>莎车县戈壁产业园电力改造项目</t>
  </si>
  <si>
    <t>电力设施及维修改造</t>
  </si>
  <si>
    <t>孜热甫夏提乡7村</t>
  </si>
  <si>
    <t>计划总投资：420万元
建设内容：为戈壁产业园新建10kv架空线路约9.8km，并配套相关设施。</t>
  </si>
  <si>
    <t>千米</t>
  </si>
  <si>
    <t>社会效益：有效提升项目区供电保障能力，提高产业园温室生产能力，促进戈壁产业园设施农业发展。</t>
  </si>
  <si>
    <t>SCX2024-57</t>
  </si>
  <si>
    <t>莎车县阿斯兰巴格乡污水治理建设项目</t>
  </si>
  <si>
    <t>农村污水治理</t>
  </si>
  <si>
    <t>阿斯兰巴格乡16村</t>
  </si>
  <si>
    <t>计划总投资：105万元                                                                                             建设内容：阿斯兰巴格乡16村新建污水管网3.5公里，100m³化粪池1座，并配套检查井等附属设施，计划投资105万元。</t>
  </si>
  <si>
    <t>社会效益：该项目建成后可解决农户居住环境，提升幸福指数，完善农村基础配套设施，促进“美丽乡村”的建设，提升村民的幸福感，改善村容村貌和人居环境。</t>
  </si>
  <si>
    <t>莎车县塔尕尔其镇污水治理建设项目</t>
  </si>
  <si>
    <t>塔尕尔其镇21村</t>
  </si>
  <si>
    <t>计划总投资：134.4万元
建设内容：塔尕尔其镇21村新建污水管网4.8公里及100m³化粪池3座、并配套检查井等附属设施，计划投资134.4万元，其中21村为中心村。</t>
  </si>
  <si>
    <t>塔尕尔其镇</t>
  </si>
  <si>
    <t>莎车县米夏镇污水治理建设项目</t>
  </si>
  <si>
    <t>米夏镇17村、22村</t>
  </si>
  <si>
    <t>计划总投资：725万元
建设内容：米夏镇2个村新建污水排水管网25.6公里及100m³化粪池4座，并配套检查井等附属设施，计划投资725万元</t>
  </si>
  <si>
    <t>米夏镇</t>
  </si>
  <si>
    <t>莎车县艾力西湖镇污水治理建设项目</t>
  </si>
  <si>
    <t>艾力西湖镇8村、24村</t>
  </si>
  <si>
    <t>计划总投资：383.88万元
建设内容：艾力西湖镇2个村计划新建污水管13.71公里，配套100m³化粪池2座，检查井等附属配套设施，计划投资383.88万元。</t>
  </si>
  <si>
    <t>艾力西湖镇</t>
  </si>
  <si>
    <t>莎车县霍什拉甫乡污水治理建设项目</t>
  </si>
  <si>
    <t>霍什拉甫乡5村、10村</t>
  </si>
  <si>
    <t>计划总投资：216万元
建设内容：霍什拉甫乡5村、10村新建污水管网5.5公里，100m³化粪池4座，50m³化粪池1座，一体化污水处理设施3套，并配套检查井等附属配套设施。计划投资216元。</t>
  </si>
  <si>
    <t>霍什拉甫乡</t>
  </si>
  <si>
    <t>麦麦提依力·艾孜孜</t>
  </si>
  <si>
    <t>莎车县恰热克镇污水治理建设项目</t>
  </si>
  <si>
    <t>恰热克镇2村，12村</t>
  </si>
  <si>
    <t>计划总投资：826万元
建设内容：恰热克镇2个村新建29.5公里污水管网，配套100m³化粪池6座，检查井等附属配套设施，计划投资826万元。</t>
  </si>
  <si>
    <t>莎车县阿瓦提镇污水治理建设项目</t>
  </si>
  <si>
    <t>阿瓦提镇9村、12村</t>
  </si>
  <si>
    <t>计划总投资：427.2万元
建设内容：阿瓦提镇2个村新建污水管网15.15公里，100m³化粪池8座，并检查井等附属配套设施，计划投资427.2万元。</t>
  </si>
  <si>
    <t>阿瓦提镇</t>
  </si>
  <si>
    <t>莎车县拍克其乡污水治理建设项目</t>
  </si>
  <si>
    <t>拍克其乡3村、5村</t>
  </si>
  <si>
    <t>计划总投资：336万元
建设内容：拍克其乡2个村新建污水管网12公里，100m³化粪池7座，50m³化粪池1座，并配套检查井等附属设施，计划投资336万元。</t>
  </si>
  <si>
    <t>拍克其乡</t>
  </si>
  <si>
    <t>莎车县喀群乡污水治理建设项目</t>
  </si>
  <si>
    <t>喀群乡13村</t>
  </si>
  <si>
    <t>计划总投资：80万元
建设内容：喀群乡13村新建污水管网2.5公里，配套建设100m³化粪池3座，并配套检查井等附属设施，计划投资80万元。</t>
  </si>
  <si>
    <t>喀群乡</t>
  </si>
  <si>
    <t>奥斯曼·图尔荪</t>
  </si>
  <si>
    <t>莎车县荒地镇污水治理建设项目</t>
  </si>
  <si>
    <t>荒地镇10村</t>
  </si>
  <si>
    <t>计划总投资：300万元
建设内容：荒地镇10村新建生活污水管网9.8公里，100m³化粪池2座，并配套检查井等附属设施。计划投资300万元。</t>
  </si>
  <si>
    <t>荒地镇</t>
  </si>
  <si>
    <t>莎车县亚喀艾日克乡污水治理建设项目</t>
  </si>
  <si>
    <t>亚喀艾日克乡1村、8村、9村、10村</t>
  </si>
  <si>
    <t>计划总投资：262.8万元
建设内容：亚喀艾日克乡4个村新建污水管网8.76公里，并配套5个50m³的化粪池等相关附属污水设施。计划投资262.8万元，其中8村为中心村。</t>
  </si>
  <si>
    <t>莎车县阿扎特巴格镇污水治理建设项目</t>
  </si>
  <si>
    <t>阿扎特巴格镇10村、11村</t>
  </si>
  <si>
    <t>计划总投资：232万元
建设内容：阿扎特巴格镇2个村新建污水管网8公里，100m³化粪池3座，并配套检查井等附属设施。计划投资232万元。</t>
  </si>
  <si>
    <t>阿扎特巴格镇</t>
  </si>
  <si>
    <t>莎车县阿拉买提镇污水治理建设项目</t>
  </si>
  <si>
    <t>阿拉买提镇6村、7村</t>
  </si>
  <si>
    <t>计划总投资：518万元
建设内容：阿拉买提镇2个村新建下水管网18.5公里等附属配套污水处理设施，100m³化粪池3座，计划投资518万元。其中7村为中心村。</t>
  </si>
  <si>
    <t>阿拉买提镇</t>
  </si>
  <si>
    <t>阿不力米提·艾依提</t>
  </si>
  <si>
    <t>莎车县英吾斯塘乡污水治理建设项目</t>
  </si>
  <si>
    <t>英吾斯塘乡5村、8村</t>
  </si>
  <si>
    <t>计划总投资：519万元
建设内容：英吾斯塘乡2个村新建污水处理管网18.5公里、100m³化粪池4座，计划投资519万元</t>
  </si>
  <si>
    <t>英吾斯塘乡</t>
  </si>
  <si>
    <t>莎车县巴格阿瓦提乡污水治理建设项目</t>
  </si>
  <si>
    <t>巴格阿瓦提乡2村、11村</t>
  </si>
  <si>
    <t>计划总投资：390万元
建设内容：巴格阿瓦提乡2个村新建污水管网15.3公里，并配套50m³化粪池1座，100m³化粪池2座，检查井等附属配套设施，计划投资390万元。</t>
  </si>
  <si>
    <t>巴格阿瓦提乡</t>
  </si>
  <si>
    <t>莎车县恰尔巴格乡污水治理建设项目</t>
  </si>
  <si>
    <t>恰尔巴格乡2村、6村、7村、13村</t>
  </si>
  <si>
    <t>计划总投资：393.45万元
建设内容：恰尔巴格乡2村、6村、7村、13村新建污水管网14公里，100m³污水池5座，并配套检查井等相关附属设施，计划投资393.45万元。</t>
  </si>
  <si>
    <t>恰尔巴格乡</t>
  </si>
  <si>
    <t>莎车县英阿瓦提管委会污水治理建设项目</t>
  </si>
  <si>
    <t>英阿瓦提管委会1村、4村</t>
  </si>
  <si>
    <t>计划总投资：162.5万元
建设内容：英阿瓦提管委会2个村计划完善污水管网5.6公里，100立方米的化粪池3座等附属配套污水处理设施，计划投资162.5万元。</t>
  </si>
  <si>
    <t>莎车县乌达力克镇污水治理建设项目</t>
  </si>
  <si>
    <t>乌达力克镇20村、21村</t>
  </si>
  <si>
    <t>计划总投资：348.3万元
建设内容：乌达力克镇2个村建设下水管网12.9公里，配套化粪池5座、检查井等相关附属设施，计划投资348.3万元。</t>
  </si>
  <si>
    <t>乌达力克镇</t>
  </si>
  <si>
    <t>莎车县古勒巴格镇污水治理建设项目</t>
  </si>
  <si>
    <t>古勒巴格镇11村</t>
  </si>
  <si>
    <t>计划总投资：780万元
建设内容：古勒巴格镇11村新建26公里污水管网，并配套相关设施设备，计划投780万元。</t>
  </si>
  <si>
    <t>古勒巴格镇人民政府</t>
  </si>
  <si>
    <t>白合提尼沙·西力甫</t>
  </si>
  <si>
    <t>社会效益：古勒巴格镇奥义巴格（11）村新建下水管网26公里，并配套附属设施设备。该项目的实施将明显改善农村生产生活条件，项目实施后排水系统可使用年限将达到10年以上，受益农户人口数可达到790户，受益农户满意度可达到95%以上。
经济效益：该项目的实施，可有效改善当地的基础设施条件，提高生活质量，并促进更多脱贫人口和农村低收入群众参与乡村建设、共享发展成果，打造成全面推进乡村振兴的新亮点。</t>
  </si>
  <si>
    <t>莎车县依盖尔其镇污水治理建设项目</t>
  </si>
  <si>
    <t>依盖尔其镇5村、12村、14村、16村、17村、18村</t>
  </si>
  <si>
    <t>计划总投资：862.5万元
建设内容：依盖尔其镇6个村新建下水管网28.75公里，100m³化粪池3座，并配套相关设施设备，计划投资862.5万元。</t>
  </si>
  <si>
    <t>社会效益：依盖尔其镇6个村新建下水管网28.75公里，100m³化粪池3座，并配套附属设施设备。该项目的实施将明显改善农村生产生活条件，项目实施后排水系统可使用年限将达到10年以上，受益农户人口数可达到245户，受益农户满意度可达到95%以上。
经济效益：该项目的实施，可有效改善当地的基础设施条件，提高生活质量，并促进更多脱贫人口和农村低收入群众参与乡村建设、共享发展成果，打造成全面推进乡村振兴的新亮点。</t>
  </si>
  <si>
    <t>莎车县白什坎特镇污水治理建设项目</t>
  </si>
  <si>
    <t>白什坎特镇2村、5村、7村、10村、13村、27村</t>
  </si>
  <si>
    <t>计划总投资：748.2万元
建设内容：白什坎特镇为6个村铺设排污管道24.94公里，新建100m³化粪池10座等相关附属设施，计划投资748.2万元。</t>
  </si>
  <si>
    <t>莎车县孜热甫夏提乡污水治理建设项目</t>
  </si>
  <si>
    <t>孜热甫夏提乡1村、2村、10村</t>
  </si>
  <si>
    <t>计划总投资：384万元
建设内容：孜热甫夏提乡3个村新建污水管网10.4公里，100m³化粪池9座，并配套检查井等相关附属设施，计划投资384万元。</t>
  </si>
  <si>
    <t>社会效益：发展农村基础设施建设，提升改善人居环境，同时充分吸纳当地群众15人就近就地就业，增加收入30万元，激发内生发展动力，助力巩固拓展脱贫攻坚成果、全面推进乡村振兴。</t>
  </si>
  <si>
    <t>莎车县墩巴格乡污水治理建设项目</t>
  </si>
  <si>
    <t>墩巴格乡11村</t>
  </si>
  <si>
    <t>计划总投资：72万元
建设内容：墩巴格乡1个村新建污水管网2.4公里、100m³化粪池1座，50m³化粪池1座，检查井等附属配套污水处理设施。计划投资72万元。</t>
  </si>
  <si>
    <t>社会效益：项目实施后设计水平年限将达到8年以上，项目建设过程中带动本地脱贫人口78人就业，全年总收入增加16万元以上，同时可保障区域群众生态环境明显改善，减少生活污水乱排放问题，改善村容村貌和人居环境，提升受益群众的幸福感，受益群众满意度达95%以上。</t>
  </si>
  <si>
    <t>莎车县托木吾斯塘镇污水治理建设项目</t>
  </si>
  <si>
    <t>托木吾斯塘镇2村、3村、9村</t>
  </si>
  <si>
    <t>计划总投资：243万元
建设内容：托木吾斯塘镇3个村新建污水管网9公里，100m³沉淀池4座，提升泵站3座，计划投资243万元。</t>
  </si>
  <si>
    <t>莎车县喀尔苏乡污水治理建设项目</t>
  </si>
  <si>
    <t>喀拉苏乡1村、2村、8村、12村</t>
  </si>
  <si>
    <t>计划总投资：288.38万元
建设内容：喀拉苏乡4个村污水管网11.1公里，100m³化粪池4座，并配套检查井等附属配套设施，计划投资288.38万元。</t>
  </si>
  <si>
    <t>喀拉苏乡</t>
  </si>
  <si>
    <t>莎车县伊什库力乡污水治理建设项目</t>
  </si>
  <si>
    <t>伊什库力乡1村、24村</t>
  </si>
  <si>
    <t>计划总投资：582.4万元
建设内容：伊什库力乡2个村污水管网22.4公里，100m³化粪池6座，并配套检查井等附属配套设施。计划投资582.4万元。</t>
  </si>
  <si>
    <t>麦合木提·麦麦提</t>
  </si>
  <si>
    <t>莎车县一林场污水治理建设项目</t>
  </si>
  <si>
    <t>一林场</t>
  </si>
  <si>
    <t>计划总投资：70万元
建设内容：一林场新建污水管网2.04公里，100m³化粪池2座，计划投资70万元。</t>
  </si>
  <si>
    <t>张志盛</t>
  </si>
  <si>
    <t>社会效益：该项目建成后可解决80户农户居住环境，提升幸福指数，完善农村基础配套设施，促进“美丽乡村”的建设，提升村民的幸福感，改善村容村貌和人居环境。</t>
  </si>
  <si>
    <t>SCX2024-74</t>
  </si>
  <si>
    <t>莎车县阿热勒乡巴旦木产业园配套建设污水管网项目</t>
  </si>
  <si>
    <t>阿热勒乡3村</t>
  </si>
  <si>
    <t>计划总投资：326万元
建设内容：为阿热勒乡苏盖提力克（3）村巴旦木产业园至莎车县供排水公司污水处理厂修建污水管线一条，长度8.004公里，配套加压泵等设施设备。</t>
  </si>
  <si>
    <t>社会效益：通过项目实施，进一步改善巴旦木产业园基础设施，为产业发展提供基础保障。</t>
  </si>
  <si>
    <t>SCX2024-58</t>
  </si>
  <si>
    <t>莎车县孜热甫夏提乡自治区级示范村整体提升建设项目</t>
  </si>
  <si>
    <t>示范村创建</t>
  </si>
  <si>
    <t>计划总投资：2487万元
建设内容：2024年孜热甫夏提乡自治区示范村创建。衔接资金1487万元，债券资金1000万元。具体内容为：
①孜热甫夏提乡6村2670亩农田实施土地平整、土壤改良、换填土，亩均3000元，计划投资801万元(衔接资金)；
②孜热甫夏提乡6村实施2600亩高效节水设施建设，亩均1600元，计划投资416万元(衔接资金)；
③为孜热甫夏提乡6村建设农村道路3.8公里及配套附属，路面宽4米，每公里80万元，计划投资304万元(衔接资金104万元，债券资金200万元)；
④为孜热甫夏提乡6村建设产业通达道路路线全长3.6公里，路面宽3-4米，每公里25万元，计划投资90万元（衔接资金）；
⑤为孜热甫夏提乡6村渠道防渗建设7.76km，配套渠系建筑物，流量0.1m³/s-0.5m³/s，平均100万元/公里，计划投资776万元（衔接资金76万元，债券资金700万元）；
⑥为孜热甫夏提乡6村建设垃圾收集点9处，18个垃圾船，配套垃圾桶100个，投资100万元（债券资金）。</t>
  </si>
  <si>
    <t>社会效益：有效改善农村公路的交通状况和水利设施、农田效能、人居环境，促进经济发展是实现农村社会稳定、乡村文明、生活富裕的基础。该项目受益117户465人（其中：脱贫户58户227人）。项目的建设改善孜热甫夏提乡阔什铁热克（6）村的示范村基础设施与乡村振兴战略建设不协调的状况，美化乡村环境，完善乡村功能，改善人居环境，提高人民生活水平，有利于和谐社会的构建，促进乡村可持续发展，乡村基础设施建设作为乡村振兴战略中公共设施建设的重要组成部分，是乡村发展的硬件，本工程的实施将有力的促进可持续发展，改善乡村的硬件环境，推动示范村整体提升。</t>
  </si>
  <si>
    <t>莎车县拍克其乡自治区级示范村整体提升建设项目</t>
  </si>
  <si>
    <t>拍克其乡9村</t>
  </si>
  <si>
    <t>计划总投资：2109万元
建设内容：拍克其乡9村创建自治区级示范村，计划投资2109万元（衔接资金1109万元，债券资金1000万元），具体内容为：
①村民老年实践活动服务中心及配套附属设施项目：新建一栋200平方米的村民老年实践活动服务中心及配套附属设施（水、电、暖及生活污水排放设施），计划投资70万元（债券资金）；
②防渗渠建设项目：渠道防渗7.19km，渠道流速每秒0.1-0.4立方米，配套闸口涵洞等相关附属。计划投资820万元（债券资金）；
③帮扶车间附属设施建设项目：新建100立方消防水池一座。计划投资110万元（债券资金）；
④产业路修建项目：修建砂砾生产道路4.8公里，每公里30万元，计划投资168万元。（衔接资金）；
⑤下水管网：新建生活排污集中处理管网4.88公里，3个100立方米化粪池等，并配套检查井等附属设施。计划投资156万元（衔接资金）；
⑥土地平整及节水滴灌建设项目：对2100亩地进行土地平整及节水滴灌，每亩3500元，计划投资735万元（衔接资金）；
⑦鸽子厂附属设施配套项目：对1200平方米养鸽厂房配套供暖设施1套、新建换气扇等附属设施，计划投资50万元（衔接资金）。</t>
  </si>
  <si>
    <t>经济效益：受益脱贫人口数227户。
社会效益：有效改善人居环境；项目验收合格率100%；改善水利设施、田间道路和附属设施建设，提高粮食产量是实现乡村振兴的基石，促进了农村社会稳定。改善农村公路的交通状况和招商环境，拉动投资，降低运输成本，是实现乡村文明、生活富裕的基础。</t>
  </si>
  <si>
    <t>莎车县乌达力克镇自治区级示范村整体提升建设项目</t>
  </si>
  <si>
    <t>乌达力克镇16村</t>
  </si>
  <si>
    <t>计划总投资：1728.25万元
建设内容：乌达力克镇16村创建自治区级示范村，计划投资1728.25万元（衔接资金728.25万元，债券资金1000万元），具体内容为：
①对2093亩碎片化土地进行整理，计划投资523.25万元（衔接资金）；
②新建4米宽产业路（砂砾路面）4公里，配套相关附属设施，每公里22.5万元，计划投资90万元（其中衔接资金18万元，债券资金72万元）；
③新建0.5m³/s防渗渠7.848公里，配套相关渠系建筑物，每公里95万元，计划投资740万元。（其中衔接资金128万元，债券资金612万元）；
④新建80平方米砖混结构水冲式厕所1座，并配套相关附属设施，计划投资55万元；（其中衔接资金11万元，债券资金44万元）
⑤购置一体化污水处理设施4套，每套60万元，计划投资240万元；（其中衔接资金48万元，债券资金192万元）；
⑥新建200平方米殡葬服务中心一座，并配套相关附属设施，计划投资80万元。（债券资金）</t>
  </si>
  <si>
    <t>社会效益：项目建成后可改善生产种植条件，带动农业生产机械化，提高农业生产力，方便农业机械出行，提升生产效率，提高粮食产量；改善人居环境，大力整治村容村貌，提升村民卫生观念，提升了村民的卫生意识和文明意识；提供殡葬场地，提升群众生活品质，促进人的全面发展和社会全面进步，增强人民群众获得感、幸福感、安全感，受益406户，其中脱贫户152户。</t>
  </si>
  <si>
    <t>SCX2024-59</t>
  </si>
  <si>
    <t>莎车县恰热克镇1村污水管网及化粪池建设项目（少数民族发展资金）</t>
  </si>
  <si>
    <t>恰热克镇1村</t>
  </si>
  <si>
    <t>计划总投资：320万元
建设内容：在恰热克镇1村新建10公里污水管网，3座100m³化粪池，并配套检查井等相关附属设施，每公里32万元，共计320万元。</t>
  </si>
  <si>
    <t>社会效益：该项目实施后可保障区域群众生态环境明显改善，维护当地的生态平衡，提高生活污水排放处理，促进“美丽乡村”的建设，提升村民的幸福感，改善村容村貌和人居环境。</t>
  </si>
  <si>
    <t>SCX2024-75</t>
  </si>
  <si>
    <t>莎车县荒地镇阔纳巴扎（15）村生活污水处理设施建设项目</t>
  </si>
  <si>
    <t>荒地镇阔纳巴扎（15）村</t>
  </si>
  <si>
    <t>计划总投资：240万元
建设内容：新建生活污水管网8公里，化粪池3座，配套附属设施等</t>
  </si>
  <si>
    <t>经济效应:带动当地农村群众务工人数65人；计划向本地群众发放劳动报酬不低于50万元，项目实施可以促进当地富裕劳动力的就业增收。
社会效应：可解决农村生活污水排放问题，改善项目区村容村貌和卫生状况，有利于提升农民群众生活水平。</t>
  </si>
  <si>
    <t>SCX2024-76</t>
  </si>
  <si>
    <t>莎车县白什坎特镇奥依巴格（3）村生活污水处理设施建设项目</t>
  </si>
  <si>
    <t>白什坎特镇奥依巴格（3）村</t>
  </si>
  <si>
    <t>计划总投资：60万元
建设内容：新建生活污水管网2公里，化粪池1座，配套附属设施等</t>
  </si>
  <si>
    <t>经济效应:带动当地农村群众务工人数20人；计划向本地群众发放劳动报酬不低于13万元，项目实施可以促进当地富裕劳动力的就业增收。
社会效应：可解决农村生活污水排放问题，改善项目区村容村貌和卫生状况，有利于提升农民群众生活水平。</t>
  </si>
  <si>
    <t>SCX2024-73</t>
  </si>
  <si>
    <t>莎车县恰热克镇乃则尔巴格村产业道路项目（少数民族发展资金）</t>
  </si>
  <si>
    <r>
      <rPr>
        <sz val="12"/>
        <rFont val="宋体"/>
        <charset val="134"/>
      </rPr>
      <t>计划总投资：103.86万元</t>
    </r>
    <r>
      <rPr>
        <sz val="12"/>
        <color theme="1"/>
        <rFont val="宋体"/>
        <charset val="134"/>
        <scheme val="minor"/>
      </rPr>
      <t xml:space="preserve">
建设内容：恰热克镇乃则尔巴格（</t>
    </r>
    <r>
      <rPr>
        <sz val="12"/>
        <color theme="1"/>
        <rFont val="宋体"/>
        <charset val="134"/>
      </rPr>
      <t>1）</t>
    </r>
    <r>
      <rPr>
        <sz val="12"/>
        <color theme="1"/>
        <rFont val="宋体"/>
        <charset val="134"/>
        <scheme val="minor"/>
      </rPr>
      <t>村新建产业路</t>
    </r>
    <r>
      <rPr>
        <sz val="12"/>
        <color theme="1"/>
        <rFont val="宋体"/>
        <charset val="134"/>
      </rPr>
      <t>5公里，每公里投资20万元，计划总投资103.86万元</t>
    </r>
    <r>
      <rPr>
        <sz val="12"/>
        <color theme="1"/>
        <rFont val="宋体"/>
        <charset val="134"/>
        <scheme val="minor"/>
      </rPr>
      <t>。</t>
    </r>
  </si>
  <si>
    <t>社会效益：通过项目实施，进一步改善生产生活条件，方便各族群众交通出行，带动产业发展，激发群众内生发展动力，助力巩固拓展脱贫攻坚成果和推进乡村振兴产业发展，解决项目区村民群众运送农作物难的问题。</t>
  </si>
  <si>
    <t>SCX2024-89</t>
  </si>
  <si>
    <t>莎车县亚喀艾日克乡污水治理建设项目(二期)</t>
  </si>
  <si>
    <t>亚喀艾日克乡1村、5村、6村、7村、8村</t>
  </si>
  <si>
    <t>计划总投资：382.65万元
建设内容：亚喀艾日克乡新建污水管网12.5公里，100m³化粪池15座，并配套检查井等附属配套措施，计划投资382.65万元。其中亚喀艾日克乡1村5组新建污水管网1.1公里，100m³化粪池3座；亚喀艾日克乡5村新建污水管网3公里，100m³化粪池2座；亚喀艾日克乡6村新建污水管网2.3公里，100m³化粪池4座；亚喀艾日克乡7村新建污水管网3.3公里，100m³化粪池3座；亚喀艾日克乡8村新建污水管网2.8公里，100m³化粪池3座。</t>
  </si>
  <si>
    <t>SCX2024-90</t>
  </si>
  <si>
    <t>莎车县拍克其乡下水管网建设项目</t>
  </si>
  <si>
    <t>拍克其乡6村、7村、9村</t>
  </si>
  <si>
    <t>计划总投资：350万元
建设内容：
为拍克其乡3个村新建DN300污水管网11.1公里，30m³化粪池4座，50m³化粪池2座，100m³化粪池5座，并配套检查井等相关附属设施，每公里31万元，计划总投资350万元。</t>
  </si>
  <si>
    <t>社会效益：改善人居环境，解决生活污水处理问题，逐步改善农村脏乱差的环境，为打造新农村的推进奠定了基石。</t>
  </si>
  <si>
    <t>SCX2024-91</t>
  </si>
  <si>
    <t>莎车县巴格阿瓦提乡3村、5村污水治理建设项目</t>
  </si>
  <si>
    <t>巴格阿瓦提乡3村、5村</t>
  </si>
  <si>
    <t>计划总投资：398万元
建设内容：为巴格阿瓦提乡3村、5村新建污水管网13.65公里，100m³化粪池5座，50m³化粪池5座，并配套检查井等附属设施。</t>
  </si>
  <si>
    <t>社会效益：该项目建成后可解决农户居住环境，提升幸福指数，完善农村基础配套设施，改善村容村貌和人居环境，受益脱贫人口数不少于200户，群众满意度达95%以上。</t>
  </si>
  <si>
    <t>SCX2024-92</t>
  </si>
  <si>
    <t>计划总投资：624.84万元
建设内容：古勒巴格镇11村新建DN300污水管网20.64公里，100m³化粪池9座，50m³化粪池1座，并配套检查井等相关附属设施，计划投资624.84万元。</t>
  </si>
  <si>
    <t>社会效益：并配套附属设施设备。该项目的实施将明显改善农村生产生活条件，项目实施后排水系统可使用年限将达到10年以上，受益农户人口数可达到790户，受益农户满意度可达到95%以上。</t>
  </si>
  <si>
    <t>SCX2024-93</t>
  </si>
  <si>
    <t>莎车县白什坎特镇5个村污水治理建设项目</t>
  </si>
  <si>
    <t>白什坎特镇2村、5村、7村、13村、27村</t>
  </si>
  <si>
    <t>计划总投资：580万元
建设内容：白什坎特镇为5个村铺设下水排污管道20.59公里，并配套100m³化粪池8座等相关附属设施，每公里29万元，其中：2村5.95公里、5村1.88公里、7村4.53公里，13村6.09公里、27村2.14公里，计划总投资580万元。</t>
  </si>
  <si>
    <t>玉守普江·阿布都喀地尔</t>
  </si>
  <si>
    <t>社会效益：项目实施后，可有效改善人居环境，同时为厕所革命提高支撑，提升群众幸福感，受益户不低于700户，群众满意率达95%以上。</t>
  </si>
  <si>
    <t>SCX2024-94</t>
  </si>
  <si>
    <t>莎车县墩巴格乡3村、5村、11村污水治理建设项目</t>
  </si>
  <si>
    <t>墩巴格乡3村、5村、11村</t>
  </si>
  <si>
    <t>计划总投资：322.13万元
建设内容：墩巴格乡3村、5村、11村新建污水管网10公里，100m³化粪池3座，50m³化粪池7座，检查井等附属配套污水处理设施，计划总投资322.13万元，其中：3村新建污水管网2.1公里，新建100m³化粪池1座；5村新建污水管网7.5公里，新建100m³化粪池2座；新建50m³化粪池6座；11村新建污水管网0.4公里，新建50m³化粪池1座。</t>
  </si>
  <si>
    <t>社会效益：该项目建成后可解决农户居住环境，提升幸福指数，完善农村基础配套设施，减少生活污水乱排乱放，促进“美丽乡村”的建设，提升村民的幸福感，改善村容村貌和人居环境。</t>
  </si>
  <si>
    <t>SCX2024-95</t>
  </si>
  <si>
    <t>莎车县霍什拉甫乡2村、13村污水治理建设项目</t>
  </si>
  <si>
    <t>霍什拉甫乡2村、13村</t>
  </si>
  <si>
    <t>计划总投资：290万元
建设内容：霍什拉甫乡2个村新建污水管网7.8公里，50m³化粪池2座，100m³化粪池3座，并配套一体化污水处理设备4套及检查井等相关污水处理设施、设备，计划投资290万元。</t>
  </si>
  <si>
    <t>霍什拉甫乡人民政府</t>
  </si>
  <si>
    <t>社会效益：项目的建成可解决214户农户的居住环境，完善农村基础配套设施，促进“美丽乡村”的建设，提升村民的幸福感，改善村容村貌和人居环境。</t>
  </si>
  <si>
    <t>SCX2024-96</t>
  </si>
  <si>
    <t>莎车县艾力西湖镇拜什库都克（12）村农村污水治理建设项目</t>
  </si>
  <si>
    <t>艾力西湖镇12村</t>
  </si>
  <si>
    <t>计划总投资：499万元
建设内容：艾力西湖镇12村新建污水管网16.11公里，100m³化粪池9座，并配套相关污水处理设施。计划投资499万元，</t>
  </si>
  <si>
    <t>社会效益：项目实施后，将极大改善棚膜易受大风强风破坏的现状，有效减少因棚膜损坏给种植户带来的损失，节约维修资金，利于产业发展。
经济效益：项目的实施，可有效节约棚膜维修费用4000元。</t>
  </si>
  <si>
    <t>SCX2024-97</t>
  </si>
  <si>
    <t>莎车县乌达力克镇有机果蔬产业附属配套建设项目</t>
  </si>
  <si>
    <t>产业路</t>
  </si>
  <si>
    <t>乌达力克镇24村</t>
  </si>
  <si>
    <t>计划总投资：110万元
建设内容：乌达力克镇24村1002座果蔬拱棚配套4米宽产业路（砂砾路面）5.5公里，计划总投资110万元。</t>
  </si>
  <si>
    <t>社会效益：项目建成后将改善有机果蔬产业交通基础设施条件，方便生产及群众出行，带动果蔬生产机械化，提高生产力，解决果蔬产品运输难的问题。实施过程中吸纳当地劳动力，促进当地农民工增收。</t>
  </si>
  <si>
    <t>SCX2024-98</t>
  </si>
  <si>
    <t>莎车县英吾斯塘乡2024年粮食种植基地产业路建设项目</t>
  </si>
  <si>
    <t>英吾斯塘乡4村</t>
  </si>
  <si>
    <t>计划总投资：388万元
建设内容：英吾斯塘乡4村粮食作物种植区建设宽4米厚20cm砂砾石产业路19.4公里，并配套涵管等附属设施，每公里20万元，计划投资388万元。</t>
  </si>
  <si>
    <t>社会效益：项目建成后将方便群众的出行，带动农业生产机械化，提高农业生产力，方便农业机械出行，方便村民开展农业生产工作，解决农产品运输难的问题。实施过程中吸纳当地劳动力，促进当地农民工增收。群众满意度可达95%以上。</t>
  </si>
  <si>
    <t>SCX2024-99</t>
  </si>
  <si>
    <t>莎车县恰热克镇产业道路配套项目</t>
  </si>
  <si>
    <t>恰热克镇9村、11村、18村</t>
  </si>
  <si>
    <t>计划总投资：320万元
建设内容：恰热克镇9村、11村、18村铺设20㎝厚砂砾石产业路14.31公里，路面宽4米，每公里22万元，计划投资320万元。</t>
  </si>
  <si>
    <t>社会效益：项目的实施可解决项目区群众运送农作物难问题，促进当地人、物流通。</t>
  </si>
  <si>
    <t>SCX2024-100</t>
  </si>
  <si>
    <t>莎车县荒地镇农村生活污水治理建设项目</t>
  </si>
  <si>
    <t>荒地镇14村、23村</t>
  </si>
  <si>
    <t>计划总投资：180万元
建设内容：荒地镇2个村新建生活污水管网5.9公里，100立方米化粪池2座，50立方米化粪池2座，并配套相关附属设施设备，计划投资180万元。</t>
  </si>
  <si>
    <t>社会效益：该项目将提高村级污水收集能力，改善居民居住环境，保障居民居住环境，有利于提升农民群众生活水平。</t>
  </si>
  <si>
    <t>SCX2024-101</t>
  </si>
  <si>
    <t>莎车县艾力西湖镇亚勒古孜塔勒（14）村农村污水治理建设项目</t>
  </si>
  <si>
    <t>艾力西湖镇14村</t>
  </si>
  <si>
    <t>计划总投资：306.6万元
建设内容：艾力西湖镇14村新建污水管网10.4公里，100m³化粪池7座，并配套相关污水处理设施。计划投资306.6万元，</t>
  </si>
  <si>
    <t>社会效益：项目实施后有利于改善项目区人居环境，满足群众不断提高生活质量水平的需求，进一步提升群众的幸福感。</t>
  </si>
  <si>
    <t>SCX2024-102</t>
  </si>
  <si>
    <t>莎车县米夏镇18村、22村污水管网建设项目</t>
  </si>
  <si>
    <t>米夏镇18村、22村</t>
  </si>
  <si>
    <t>计划总投资：327万元
建设内容：米夏镇2个村新建生活污水管网6.77公里，100立方米化粪池1座，50立方米化粪池1座，提升泵2台，并配套相关附属设施设备，计划投资327万元。</t>
  </si>
  <si>
    <t>SCX2024-103</t>
  </si>
  <si>
    <t>莎车县阿拉买提镇苏盖提力克（4）村污水治理建设项目</t>
  </si>
  <si>
    <t>阿拉买提镇4村</t>
  </si>
  <si>
    <t>计划总投资：306.4万元
建设内容：阿拉买提镇4村新建生活污水管网10.2公里，100立方米化粪池6座，50立方米化粪池2座，并配套相关附属设施设备，计划投资306.4万元。</t>
  </si>
  <si>
    <t>SCX2024-104</t>
  </si>
  <si>
    <t>莎车县喀群乡污水治理建设项目（二期）</t>
  </si>
  <si>
    <t>喀群乡8村</t>
  </si>
  <si>
    <t>计划总投资：200万元
建设内容：喀群乡8村新建污水管网6公里，100立方米化粪池3座，50立方米化粪池2座，并配套检查井等相关附属设施，计划投资200万元。</t>
  </si>
  <si>
    <t>喀群乡人民政府</t>
  </si>
  <si>
    <t>SCX2024-105</t>
  </si>
  <si>
    <t>莎车县孜热甫夏提乡产业配套建设项目二期（少数民族发展任资金）</t>
  </si>
  <si>
    <t>孜热甫夏提乡11村</t>
  </si>
  <si>
    <t>计划总投资：376.96万元
建设内容：为孜热甫夏提乡11村建设防渗渠4.23公里，流量0.1-1m³/s，并配套渠系建筑物，计划总投资376.956676万元。</t>
  </si>
  <si>
    <t>社会效益：通过项目实施，改善耕地灌溉条件，提高水利用率，缩短灌溉时间，促进产业发展。</t>
  </si>
  <si>
    <t>SCX2024-113</t>
  </si>
  <si>
    <t>莎车县米夏镇产业发展道路建设项目</t>
  </si>
  <si>
    <t>米夏镇9村、10村、11村、12村</t>
  </si>
  <si>
    <t>计划总投资：352万元
建设内容：米夏镇9村、10村、11村、12村农作物种植区新建产业道路16公里，路面宽4米，并配套桥涵等附属设施，计划投资352万元。</t>
  </si>
  <si>
    <t>社会效益：项目实施后，将极大方便群众出行及劳作，更好地方便群众田间作业，促进产业发展，促进农户增收。</t>
  </si>
  <si>
    <t>SCX2024-114</t>
  </si>
  <si>
    <t>莎车县托木吾斯塘镇依希来木其（2）村等6个村农作物种植区产业道路建设项目</t>
  </si>
  <si>
    <t>托木吾斯塘镇2村、3村、4村、5村、12村、13村</t>
  </si>
  <si>
    <t>计划总投资：352万元
建设内容：托木吾斯塘镇农作物种植区建设5米宽砂砾石产业路3公里，4米宽砂砾石产业路13公里，并配套桥涵等附属设施，计划总投资352万元。</t>
  </si>
  <si>
    <t>努尔麦麦提·亚生</t>
  </si>
  <si>
    <t>社会效益：方便群众田地耕作，减少沙尘到处飘扬，便于群众出行。</t>
  </si>
  <si>
    <t>SCX2024-115</t>
  </si>
  <si>
    <t>莎车县英阿瓦提管委会比纳木（1）村等3个村农村产业路建设项目</t>
  </si>
  <si>
    <t>英阿瓦提管委会1村、2村、3村</t>
  </si>
  <si>
    <t>计划总投资：330万元 
建设内容：在英阿瓦提管委会1村、2村、3村农作物种植区新建4米宽砂砾石产业路15公里，并配套桥涵等附属设施。</t>
  </si>
  <si>
    <t>社会效益：改善项目区交通条件，推动英阿瓦提管委会绿色产业发展，为农产品运输提供便利，促进农户增收。</t>
  </si>
  <si>
    <t>SCX2024-116</t>
  </si>
  <si>
    <t>莎车县英阿瓦提管委会英巴扎（5）村等3个村农村产业路建设项目</t>
  </si>
  <si>
    <t>英阿瓦提管委会4村、5村、6村</t>
  </si>
  <si>
    <t>计划总投资：330万元 
建设内容：英阿瓦提管委会4村、5村、6村农作物种植区新建4米宽砂砾石产业路15公里，并配套桥涵等附属设施。</t>
  </si>
  <si>
    <t>SCX2024-117</t>
  </si>
  <si>
    <t>莎车县阿扎特巴格镇4村、12村产业路建设项目</t>
  </si>
  <si>
    <t>阿扎特巴格镇4村、12村</t>
  </si>
  <si>
    <t>计划总投资：390万元
建设内容：阿扎特巴格镇4村、12村农作物种植区建设4米宽20㎝厚的砂砾石产业路19.4公里，计划总投资390万元。</t>
  </si>
  <si>
    <t>阿不都萨拉木·喀热</t>
  </si>
  <si>
    <t>社会效益：项目的实施将进一步补齐农村道路短板，加强路网建设，对群众出行提供便利条件，减少道路安全事故的发生，保障群众的生命财产安全。</t>
  </si>
  <si>
    <t>SCX2024-118</t>
  </si>
  <si>
    <t>莎车县阔什艾日克乡种植基地配套产业路建设项目</t>
  </si>
  <si>
    <t>阔什艾日克乡2村、4村、9村、10村、11村、12村、14村</t>
  </si>
  <si>
    <t>计划总投资：251.02万元
建设内容：阔什艾日克乡2村、4村、9村、10村、11村、12村、14村种植基地建设配套产业路共计11.41公里，其中2村2.25公里，4村0.5公里，9村1.3公里、10村0.25公里、11村3.5公里、12村1.5公里，14村2.11公里，道路宽4米，并配套桥涵等附属设施，计划总投资251.02万元。</t>
  </si>
  <si>
    <t>经济效益：改善生产种植条件，原有路面为土路，一定程度上限制了大型农机进场作业，修建产业路后，能够提高该种植基地的生产效率，增加农民收入，带动农户一产就业积极性。</t>
  </si>
  <si>
    <t>SCX2024-119</t>
  </si>
  <si>
    <t>莎车县艾力西湖镇库木阔勒（1）村等5个村产业路建设项目</t>
  </si>
  <si>
    <t>艾力西湖镇1村、10村、12村、22村、24村</t>
  </si>
  <si>
    <t>计划总投资：343.75万元
建设内容：艾力西湖镇1村、10村、12村、22村、24村农作物种植区新建4米宽20㎝厚的砂砾石产业路13.75公里，并配套桥涵等附属设施，计划总投资343.75万元。</t>
  </si>
  <si>
    <t>SCX2024-120</t>
  </si>
  <si>
    <t>莎车县恰热克镇农村产业道路建设项目</t>
  </si>
  <si>
    <t>恰热克镇3村、4村、7村、13村、14村、15村</t>
  </si>
  <si>
    <t>计划总投资：364万元
建设内容：恰热克镇3村、4村、7村、13村、14村、15村农作物种植区新建4米宽20㎝厚的砂砾石产业路18.6公里，计划总投资364万元。</t>
  </si>
  <si>
    <t>SCX2024-121</t>
  </si>
  <si>
    <t>莎车县阔什艾日克乡农村道路建设项目</t>
  </si>
  <si>
    <t>阔什艾日克乡10村</t>
  </si>
  <si>
    <t>计划总投资：225万元
建设内容：计划将阔什艾日克乡阔什艾日克（10）村经由肖克其（自然村）至兵团路总计5公里砂砾石路段铺设柏油路面，路宽4米，每公里45万元，并配套桥涵等附属设施，计划总投资225万元。</t>
  </si>
  <si>
    <t>社会效益：道路建成后可大大方便肖克其（自然村）村民，提高村民的幸福感、获得感。</t>
  </si>
  <si>
    <t>SCX2024-122</t>
  </si>
  <si>
    <t>莎车县亚喀艾日克乡2村等5个村道路建设项目</t>
  </si>
  <si>
    <t>亚喀艾日克乡2村、4村、8村、9村、10村</t>
  </si>
  <si>
    <t>计划总投资：357.96万元
建设内容：为亚喀艾日克乡5个村道路建设里程5.966公里，路面结构15cm混凝土面层+20cm级配砾石基层，道路设计宽度3.5-4.5米，每公里投资60万元，其中2村1.906公里、4村1.04公里、8村0.23公里、9村1.65公里、10村1.14公里。</t>
  </si>
  <si>
    <t>社会效益：项目实施后，方便沿线群众出行，减少道路安全事故的发生，保障群众的生命财产安全，进一步将“人民至上、生命至上”的发展理念落实落细。</t>
  </si>
  <si>
    <t>SCX2024-123</t>
  </si>
  <si>
    <t>莎车县达木斯乡村组道路维修项目</t>
  </si>
  <si>
    <t>达木斯乡1村、2村</t>
  </si>
  <si>
    <t>计划总投资：55.2万元
建设内容：对达木斯乡1村、2村2.3公里混凝土道路进行维修，面积为6900平方米，并安装涵管等附属设施，计划资金55.2万元。</t>
  </si>
  <si>
    <t>达木斯乡人民政府</t>
  </si>
  <si>
    <t>阿布都喀迪尔·阿布力米提</t>
  </si>
  <si>
    <t>社会效益：涉及47户农户，该项目的实施，可以促进农村产业发展，增进民生福祉，方便群众运输。</t>
  </si>
  <si>
    <t>SCX2024-124</t>
  </si>
  <si>
    <t>莎车县依盖尔其镇道路提升改造项目</t>
  </si>
  <si>
    <t>依盖尔其镇15村、光明社区</t>
  </si>
  <si>
    <t>计划总投资：210万元
建设内容：对依盖尔其镇主街道3公里道路进行提升改造，修建宽4米非机动车道，安装6公里路沿石，并配套道路附属设施，每公里70万元，计划总投资210万元。</t>
  </si>
  <si>
    <t>依马木江·买买提</t>
  </si>
  <si>
    <t>社会效益：为进一步拓展脱贫攻攻坚成果同乡村 振兴有效衔接，促进乡村经济发展，保障群众出行安全，提 升交通道路通行能力，实现人车分离，确保人民群众财产安 全，进一步完善我镇基础设施建设短板，建设宜居宜业现代 化乡镇。</t>
  </si>
  <si>
    <t>SCX2024-150</t>
  </si>
  <si>
    <t>莎车县恰热克镇村组巷道建设项目</t>
  </si>
  <si>
    <t>恰热克镇12村、13村、14村</t>
  </si>
  <si>
    <t>计划总投资：160.22万元
建设内容：恰热克镇建设村组道路3公里，其中6米宽1.3公里，4米宽1.7公里，并配套桥涵等附属设施，计划总投资160.22万元。</t>
  </si>
  <si>
    <t>SCX2024-125</t>
  </si>
  <si>
    <t>莎车县依盖尔其镇农村污水治理建设项目</t>
  </si>
  <si>
    <t>依盖尔其镇12村</t>
  </si>
  <si>
    <t>计划总投资：115.2万元
建设内容：依盖尔其镇12村新建污水管网3.84公里，50立方米化粪池2座，100立方米1座，并配套检查井等附属设施，计划总投资115.2万元。</t>
  </si>
  <si>
    <t>社会效益：有效解决农村生活污水及其他面源污染无序排放问题，降低排污量，使周围居民生活生活环境得到较大提高，进入周边水系的污染物得到较大削减，水质得到较大改善，有力促进生态村建设。</t>
  </si>
  <si>
    <t>SCX2024-126</t>
  </si>
  <si>
    <t>莎车县米夏镇12村污水治理项目</t>
  </si>
  <si>
    <t>米夏镇12村</t>
  </si>
  <si>
    <t>计划总投资：170万元
建设内容：米夏镇12村新建污水管网5.9公里，50立方米化粪池1座，100立方米化粪池1座，并配套相关附属设施设备，计划总投资170万元。</t>
  </si>
  <si>
    <t>SCX2024-127</t>
  </si>
  <si>
    <t>莎车县乌达力克镇塔库吐库（18）村等2个村污水治理建设项目</t>
  </si>
  <si>
    <t>乌达力克镇18村、22村</t>
  </si>
  <si>
    <t>计划总投资：292万元
建设内容：为乌达力克镇18村、22村建设下水管网约10.8公里，配套化粪池、检查井等相关附属设施，计划总投资292万元。</t>
  </si>
  <si>
    <t>社会效益：可解决农村生活污水排放问题，改善项目区村容村貌和卫生状况，有利于提升农民群众生活水平。</t>
  </si>
  <si>
    <t>SCX2024-128</t>
  </si>
  <si>
    <t>莎车县阿瓦提镇5村、17村污水治理建设项目</t>
  </si>
  <si>
    <t>阿瓦提镇5村、17村</t>
  </si>
  <si>
    <t>计划总投资：350万元
建设内容：阿瓦提镇5村、17村新建污水管网11.55公里，100立方米化粪池7座，并配套检查井等相关附属设施，计划总投资350万元。</t>
  </si>
  <si>
    <t>SCX2024-129</t>
  </si>
  <si>
    <t>莎车县荒地镇胜利社区等3个村生活污水治理建设项目</t>
  </si>
  <si>
    <t>荒地镇胜利社区、7村、18村</t>
  </si>
  <si>
    <t>计划总投资：371.19万元
建设内容：荒地镇胜利社区、7村、18村新建污水管网12公里，100立方米化粪池8座，50立方米化粪池3座，并配套检查井等相关附属设施，计划总投资371.19万元。</t>
  </si>
  <si>
    <t>SCX2024-130</t>
  </si>
  <si>
    <t>莎车县霍什拉甫乡11村、14村污水治理建设项目</t>
  </si>
  <si>
    <t>霍什拉甫乡11村、14村</t>
  </si>
  <si>
    <t>计划总投资：190万元
建设内容：霍什拉甫乡11村、14村新建污水管网4.5公里，50m³化粪池3座，100m³化粪池3座，一体化污水处理设施7套，并配套检查井等相关附属设施，计划总投资190万元。</t>
  </si>
  <si>
    <t>SCX2024-131</t>
  </si>
  <si>
    <t>莎车县巴格阿瓦提乡6村污水治理建设项目</t>
  </si>
  <si>
    <t>巴格阿瓦提乡6村</t>
  </si>
  <si>
    <t>计划总投资：321万元
建设内容：巴格阿瓦提乡6村新建污水管网10.7公里，50m³化粪池3座，100m³化粪池6座，并配套检查井等相关附属设施。</t>
  </si>
  <si>
    <t>SCX2024-149</t>
  </si>
  <si>
    <t>莎车县亚喀艾日克乡9村、11村污水治理建设项目</t>
  </si>
  <si>
    <t>亚喀艾日克乡9村、11村</t>
  </si>
  <si>
    <t>计划总投资：133万元 
建设内容：亚喀艾日克乡9村、11村新建污水管网4.6公里，100立方米化粪池6座，并配套检查井等附属设施，计划投资133万元。</t>
  </si>
  <si>
    <t>SCX2024-132</t>
  </si>
  <si>
    <t>莎车县塔尕尔其镇污水清运设备购置项目</t>
  </si>
  <si>
    <t>计划总投资：36万元
建设内容：为塔尕尔其镇采购10立方米吸污车1辆，计划投资36万元。</t>
  </si>
  <si>
    <t>辆</t>
  </si>
  <si>
    <t>玉苏甫江·阿布力孜</t>
  </si>
  <si>
    <t>社会效益：该项目的实施将有效改善居民居住环境，提高群众生活质量。</t>
  </si>
  <si>
    <t>SCX2024-133</t>
  </si>
  <si>
    <t>莎车县乌达力克镇污水清运设备购置项目</t>
  </si>
  <si>
    <t>计划总投资：46万元
建设内容：为乌达力克镇采购10立方米吸污车1辆，垃圾船20个，吸污车每辆36万元，垃圾船每个0.5万元，计划投资46万元。</t>
  </si>
  <si>
    <t>SCX2024-134</t>
  </si>
  <si>
    <t>莎车县墩巴格乡污水清运设备购置项目</t>
  </si>
  <si>
    <t>墩巴格乡</t>
  </si>
  <si>
    <t>计划总投资：36万元
建设内容：为墩巴格乡采购10立方米吸污车1辆，每辆36万元，计划投资36万元。</t>
  </si>
  <si>
    <t>SCX2024-135</t>
  </si>
  <si>
    <t>莎车县巴格阿瓦提乡污水清运设备购置项目</t>
  </si>
  <si>
    <t>计划总投资：75.5万元
建设内容：为巴格阿瓦提乡采购10立方米吸污车2辆，垃圾船7个，吸污车每辆36万元，垃圾船每个0.5万元，计划投资75.5万元。</t>
  </si>
  <si>
    <t>SCX2024-136</t>
  </si>
  <si>
    <t>莎车县阔什艾日克乡污水清运设备购置项目</t>
  </si>
  <si>
    <t>阔什艾日克乡</t>
  </si>
  <si>
    <t>计划总投资：58.5万元
建设内容：为阔什艾日克乡采购10立方米吸污车1辆，垃圾船45个，吸污车每辆36万元，垃圾船每个0.5万元，计划投资58.5万元。</t>
  </si>
  <si>
    <t>SCX2024-137</t>
  </si>
  <si>
    <t>莎车县拍克其乡污水清运设备购置项目</t>
  </si>
  <si>
    <t>计划总投资：36万元
建设内容：为拍克其乡采购10立方米吸污车1辆，每辆36万元，计划投资36万元。</t>
  </si>
  <si>
    <t>SCX2024-138</t>
  </si>
  <si>
    <t>莎车县阿尔斯兰巴格乡污水清运设备购置项目</t>
  </si>
  <si>
    <t>计划总投资：36万元
建设内容：为阿尔斯兰巴格乡采购10立方米吸污车1辆，每辆36万元，计划投资36万元。</t>
  </si>
  <si>
    <t>SCX2024-139</t>
  </si>
  <si>
    <t>莎车县孜热甫夏提乡污水清运设备购置项目</t>
  </si>
  <si>
    <t>孜热甫夏提乡</t>
  </si>
  <si>
    <t>计划总投资：36万元
建设内容：为孜热甫夏提乡采购10立方米吸污车1辆，每辆36万元，计划投资36万元。</t>
  </si>
  <si>
    <t>孜热甫夏提塔吉克民族乡人民政府</t>
  </si>
  <si>
    <t>SCX2024-140</t>
  </si>
  <si>
    <t>莎车县荒地镇污水清运设备购置项目</t>
  </si>
  <si>
    <t>计划总投资：72万元
建设内容：为荒地镇采购10立方米吸污车2辆，每辆36万元，计划投资72万元。</t>
  </si>
  <si>
    <t>SCX2024-141</t>
  </si>
  <si>
    <t>莎车县恰热克镇污水清运设备购置项目</t>
  </si>
  <si>
    <t>恰热克镇</t>
  </si>
  <si>
    <t>计划总投资：36万元
建设内容：为恰热克镇采购10立方米吸污车1辆，每辆36万元，计划投资36万元。</t>
  </si>
  <si>
    <t>SCX2024-142</t>
  </si>
  <si>
    <t>莎车县阿扎特巴格镇污水清运设备购置项目</t>
  </si>
  <si>
    <t>计划总投资：36万元
建设内容：为阿扎特巴格镇采购10立方米吸污车1辆，计划投资36万元。</t>
  </si>
  <si>
    <t>SCX2024-143</t>
  </si>
  <si>
    <t>莎车县古勒巴格镇污水清运设备购置项目</t>
  </si>
  <si>
    <t>古勒巴格镇</t>
  </si>
  <si>
    <t>计划总投资：36万元
建设内容：为古勒巴格镇采购10立方米吸污车1辆，每辆36万元，计划投资36万元。</t>
  </si>
  <si>
    <t>四</t>
  </si>
  <si>
    <t>易地搬迁后扶</t>
  </si>
  <si>
    <t>SCX2024-60</t>
  </si>
  <si>
    <t>莎车县易地扶贫搬迁贷款债劵贴息补助</t>
  </si>
  <si>
    <t>易地扶贫搬迁贷款债劵贴息补助</t>
  </si>
  <si>
    <t>易地扶贫搬迁安置区</t>
  </si>
  <si>
    <t>总投资：598.5万元
建设内容：
补助易地扶贫搬迁融资模式，调整规范后的地方政府债券贴息，计划投入598.5万元。</t>
  </si>
  <si>
    <t>万元</t>
  </si>
  <si>
    <t>社会效益：贴息资金598.5万元；收益对象满意度达95%以上</t>
  </si>
  <si>
    <t>五</t>
  </si>
  <si>
    <t>巩固三保障成果</t>
  </si>
  <si>
    <t>SCX2024-61</t>
  </si>
  <si>
    <t>莎车县“雨露计划”职业教育补助</t>
  </si>
  <si>
    <t>享受“雨露计划”职业教育补助</t>
  </si>
  <si>
    <t>莎车县各乡镇（街道、管委会）</t>
  </si>
  <si>
    <t>计划总投资：3375万元
建设内容：2024年计划资助全县各乡镇（街道、管委会）、县内3所中职学校莎车籍在校全日制中高职学校就读的建档立卡脱贫、监测户中高职学生14670名，每生资助3000元，合计3375万元。</t>
  </si>
  <si>
    <t>名</t>
  </si>
  <si>
    <t>教育局</t>
  </si>
  <si>
    <t>艾尼瓦尔·喀迪尔</t>
  </si>
  <si>
    <t>社会效益：资助脱贫户子女人数不小于11250人，脱贫户子女资助标准3000/学年，项目的实施将有效缓解学生家庭经济压力，有效提升学生家庭新成长劳动力创业就业能力，受资助学生满意度达95%以上</t>
  </si>
  <si>
    <t>六</t>
  </si>
  <si>
    <t>其他</t>
  </si>
  <si>
    <t>SCX2024-62</t>
  </si>
  <si>
    <t>莎车县低氟砖茶采购项目（少数民族发展资金）</t>
  </si>
  <si>
    <t>困难群众饮用低氟茶</t>
  </si>
  <si>
    <t>计划总投资：77.29万元（少数民族发展资金）
建设内容：为全县脱贫监测三类户购买低氟砖茶（截至2023年12月提取监测系统监测户15458户），每户按2公斤（折合50元）标准，共计77.29万元。</t>
  </si>
  <si>
    <t>社会效益：减少农户对茶叶购买的开支，同时进一步提升农民的健康指数。项目验收合格率100%；受益脱贫户数15458户。倡导“健康饮茶”，遏制饮茶型地氟病的蔓延。群众满意度达95%以上。</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</si>
</sst>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43" formatCode="_ * #,##0.00_ ;_ * \-#,##0.00_ ;_ * &quot;-&quot;??_ ;_ @_ "/>
    <numFmt numFmtId="177" formatCode="0.00_ "/>
  </numFmts>
  <fonts count="61">
    <font>
      <sz val="11"/>
      <color indexed="8"/>
      <name val="宋体"/>
      <charset val="134"/>
    </font>
    <font>
      <sz val="11"/>
      <name val="宋体"/>
      <charset val="134"/>
    </font>
    <font>
      <sz val="12"/>
      <name val="黑体"/>
      <charset val="134"/>
    </font>
    <font>
      <b/>
      <sz val="14"/>
      <name val="宋体"/>
      <charset val="134"/>
    </font>
    <font>
      <b/>
      <sz val="12"/>
      <name val="宋体"/>
      <charset val="134"/>
      <scheme val="minor"/>
    </font>
    <font>
      <sz val="9"/>
      <name val="宋体"/>
      <charset val="134"/>
    </font>
    <font>
      <sz val="11"/>
      <name val="宋体"/>
      <charset val="134"/>
      <scheme val="minor"/>
    </font>
    <font>
      <b/>
      <sz val="28"/>
      <name val="宋体"/>
      <charset val="134"/>
    </font>
    <font>
      <sz val="14"/>
      <name val="宋体"/>
      <charset val="134"/>
    </font>
    <font>
      <sz val="11"/>
      <name val="宋体"/>
      <charset val="134"/>
      <scheme val="major"/>
    </font>
    <font>
      <sz val="11"/>
      <name val="Arial"/>
      <charset val="134"/>
    </font>
    <font>
      <sz val="10"/>
      <name val="宋体"/>
      <charset val="134"/>
    </font>
    <font>
      <b/>
      <sz val="36"/>
      <name val="宋体"/>
      <charset val="134"/>
    </font>
    <font>
      <sz val="30"/>
      <name val="宋体"/>
      <charset val="134"/>
    </font>
    <font>
      <sz val="24"/>
      <name val="宋体"/>
      <charset val="134"/>
    </font>
    <font>
      <sz val="16"/>
      <name val="宋体"/>
      <charset val="134"/>
    </font>
    <font>
      <sz val="28"/>
      <name val="宋体"/>
      <charset val="134"/>
    </font>
    <font>
      <sz val="22"/>
      <name val="宋体"/>
      <charset val="134"/>
    </font>
    <font>
      <sz val="18"/>
      <name val="宋体"/>
      <charset val="134"/>
    </font>
    <font>
      <sz val="20"/>
      <name val="方正小标宋简体"/>
      <charset val="134"/>
    </font>
    <font>
      <b/>
      <sz val="12"/>
      <name val="黑体"/>
      <charset val="134"/>
    </font>
    <font>
      <b/>
      <sz val="12"/>
      <name val="宋体"/>
      <charset val="0"/>
      <scheme val="minor"/>
    </font>
    <font>
      <sz val="20"/>
      <name val="方正小标宋_GBK"/>
      <charset val="134"/>
    </font>
    <font>
      <b/>
      <sz val="14"/>
      <name val="宋体"/>
      <charset val="134"/>
      <scheme val="minor"/>
    </font>
    <font>
      <sz val="11"/>
      <name val="黑体"/>
      <charset val="134"/>
    </font>
    <font>
      <sz val="10"/>
      <name val="宋体"/>
      <charset val="134"/>
      <scheme val="minor"/>
    </font>
    <font>
      <sz val="8"/>
      <name val="宋体"/>
      <charset val="134"/>
    </font>
    <font>
      <sz val="9"/>
      <name val="宋体"/>
      <charset val="134"/>
      <scheme val="minor"/>
    </font>
    <font>
      <sz val="12"/>
      <name val="宋体"/>
      <charset val="134"/>
      <scheme val="minor"/>
    </font>
    <font>
      <sz val="8"/>
      <name val="宋体"/>
      <charset val="134"/>
      <scheme val="minor"/>
    </font>
    <font>
      <sz val="12"/>
      <name val="宋体"/>
      <charset val="134"/>
    </font>
    <font>
      <sz val="14"/>
      <color theme="1"/>
      <name val="宋体"/>
      <charset val="134"/>
    </font>
    <font>
      <sz val="14"/>
      <color theme="1"/>
      <name val="宋体"/>
      <charset val="134"/>
      <scheme val="minor"/>
    </font>
    <font>
      <sz val="14"/>
      <name val="宋体"/>
      <charset val="134"/>
      <scheme val="minor"/>
    </font>
    <font>
      <b/>
      <sz val="12"/>
      <name val="宋体"/>
      <charset val="134"/>
    </font>
    <font>
      <sz val="14"/>
      <name val="宋体"/>
      <charset val="134"/>
      <scheme val="major"/>
    </font>
    <font>
      <sz val="13"/>
      <name val="宋体"/>
      <charset val="134"/>
    </font>
    <font>
      <sz val="10"/>
      <name val="宋体"/>
      <charset val="134"/>
      <scheme val="major"/>
    </font>
    <font>
      <sz val="11"/>
      <color theme="1"/>
      <name val="宋体"/>
      <charset val="134"/>
      <scheme val="minor"/>
    </font>
    <font>
      <sz val="14"/>
      <name val="方正仿宋简体"/>
      <charset val="134"/>
    </font>
    <font>
      <sz val="12"/>
      <color theme="1"/>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38" fillId="0" borderId="0" applyFont="0" applyFill="0" applyBorder="0" applyAlignment="0" applyProtection="0">
      <alignment vertical="center"/>
    </xf>
    <xf numFmtId="0" fontId="43" fillId="5" borderId="0" applyNumberFormat="0" applyBorder="0" applyAlignment="0" applyProtection="0">
      <alignment vertical="center"/>
    </xf>
    <xf numFmtId="0" fontId="42" fillId="4" borderId="10"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3" fillId="6" borderId="0" applyNumberFormat="0" applyBorder="0" applyAlignment="0" applyProtection="0">
      <alignment vertical="center"/>
    </xf>
    <xf numFmtId="0" fontId="46" fillId="9" borderId="0" applyNumberFormat="0" applyBorder="0" applyAlignment="0" applyProtection="0">
      <alignment vertical="center"/>
    </xf>
    <xf numFmtId="43" fontId="38" fillId="0" borderId="0" applyFont="0" applyFill="0" applyBorder="0" applyAlignment="0" applyProtection="0">
      <alignment vertical="center"/>
    </xf>
    <xf numFmtId="0" fontId="44" fillId="11" borderId="0" applyNumberFormat="0" applyBorder="0" applyAlignment="0" applyProtection="0">
      <alignment vertical="center"/>
    </xf>
    <xf numFmtId="0" fontId="48" fillId="0" borderId="0" applyNumberFormat="0" applyFill="0" applyBorder="0" applyAlignment="0" applyProtection="0">
      <alignment vertical="center"/>
    </xf>
    <xf numFmtId="0" fontId="30" fillId="0" borderId="0">
      <alignment vertical="center"/>
    </xf>
    <xf numFmtId="9" fontId="38" fillId="0" borderId="0" applyFont="0" applyFill="0" applyBorder="0" applyAlignment="0" applyProtection="0">
      <alignment vertical="center"/>
    </xf>
    <xf numFmtId="0" fontId="50" fillId="0" borderId="0" applyNumberFormat="0" applyFill="0" applyBorder="0" applyAlignment="0" applyProtection="0">
      <alignment vertical="center"/>
    </xf>
    <xf numFmtId="0" fontId="38" fillId="2" borderId="9" applyNumberFormat="0" applyFont="0" applyAlignment="0" applyProtection="0">
      <alignment vertical="center"/>
    </xf>
    <xf numFmtId="0" fontId="44" fillId="16" borderId="0" applyNumberFormat="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12" applyNumberFormat="0" applyFill="0" applyAlignment="0" applyProtection="0">
      <alignment vertical="center"/>
    </xf>
    <xf numFmtId="0" fontId="55" fillId="0" borderId="12" applyNumberFormat="0" applyFill="0" applyAlignment="0" applyProtection="0">
      <alignment vertical="center"/>
    </xf>
    <xf numFmtId="0" fontId="44" fillId="20" borderId="0" applyNumberFormat="0" applyBorder="0" applyAlignment="0" applyProtection="0">
      <alignment vertical="center"/>
    </xf>
    <xf numFmtId="0" fontId="51" fillId="0" borderId="15" applyNumberFormat="0" applyFill="0" applyAlignment="0" applyProtection="0">
      <alignment vertical="center"/>
    </xf>
    <xf numFmtId="0" fontId="44" fillId="14" borderId="0" applyNumberFormat="0" applyBorder="0" applyAlignment="0" applyProtection="0">
      <alignment vertical="center"/>
    </xf>
    <xf numFmtId="0" fontId="56" fillId="21" borderId="14" applyNumberFormat="0" applyAlignment="0" applyProtection="0">
      <alignment vertical="center"/>
    </xf>
    <xf numFmtId="0" fontId="58" fillId="21" borderId="10" applyNumberFormat="0" applyAlignment="0" applyProtection="0">
      <alignment vertical="center"/>
    </xf>
    <xf numFmtId="0" fontId="54" fillId="19" borderId="13" applyNumberFormat="0" applyAlignment="0" applyProtection="0">
      <alignment vertical="center"/>
    </xf>
    <xf numFmtId="0" fontId="43" fillId="18" borderId="0" applyNumberFormat="0" applyBorder="0" applyAlignment="0" applyProtection="0">
      <alignment vertical="center"/>
    </xf>
    <xf numFmtId="0" fontId="44" fillId="24" borderId="0" applyNumberFormat="0" applyBorder="0" applyAlignment="0" applyProtection="0">
      <alignment vertical="center"/>
    </xf>
    <xf numFmtId="0" fontId="45" fillId="0" borderId="11" applyNumberFormat="0" applyFill="0" applyAlignment="0" applyProtection="0">
      <alignment vertical="center"/>
    </xf>
    <xf numFmtId="0" fontId="59" fillId="0" borderId="16" applyNumberFormat="0" applyFill="0" applyAlignment="0" applyProtection="0">
      <alignment vertical="center"/>
    </xf>
    <xf numFmtId="0" fontId="41" fillId="3" borderId="0" applyNumberFormat="0" applyBorder="0" applyAlignment="0" applyProtection="0">
      <alignment vertical="center"/>
    </xf>
    <xf numFmtId="0" fontId="30" fillId="0" borderId="0">
      <alignment vertical="center"/>
    </xf>
    <xf numFmtId="0" fontId="57" fillId="22" borderId="0" applyNumberFormat="0" applyBorder="0" applyAlignment="0" applyProtection="0">
      <alignment vertical="center"/>
    </xf>
    <xf numFmtId="0" fontId="43" fillId="8" borderId="0" applyNumberFormat="0" applyBorder="0" applyAlignment="0" applyProtection="0">
      <alignment vertical="center"/>
    </xf>
    <xf numFmtId="0" fontId="44" fillId="26" borderId="0" applyNumberFormat="0" applyBorder="0" applyAlignment="0" applyProtection="0">
      <alignment vertical="center"/>
    </xf>
    <xf numFmtId="0" fontId="43" fillId="23" borderId="0" applyNumberFormat="0" applyBorder="0" applyAlignment="0" applyProtection="0">
      <alignment vertical="center"/>
    </xf>
    <xf numFmtId="0" fontId="43" fillId="28" borderId="0" applyNumberFormat="0" applyBorder="0" applyAlignment="0" applyProtection="0">
      <alignment vertical="center"/>
    </xf>
    <xf numFmtId="0" fontId="43" fillId="10" borderId="0" applyNumberFormat="0" applyBorder="0" applyAlignment="0" applyProtection="0">
      <alignment vertical="center"/>
    </xf>
    <xf numFmtId="0" fontId="43" fillId="25" borderId="0" applyNumberFormat="0" applyBorder="0" applyAlignment="0" applyProtection="0">
      <alignment vertical="center"/>
    </xf>
    <xf numFmtId="0" fontId="44" fillId="27" borderId="0" applyNumberFormat="0" applyBorder="0" applyAlignment="0" applyProtection="0">
      <alignment vertical="center"/>
    </xf>
    <xf numFmtId="0" fontId="44" fillId="13"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3" fillId="15" borderId="0" applyNumberFormat="0" applyBorder="0" applyAlignment="0" applyProtection="0">
      <alignment vertical="center"/>
    </xf>
    <xf numFmtId="0" fontId="44" fillId="7" borderId="0" applyNumberFormat="0" applyBorder="0" applyAlignment="0" applyProtection="0">
      <alignment vertical="center"/>
    </xf>
    <xf numFmtId="0" fontId="44" fillId="32" borderId="0" applyNumberFormat="0" applyBorder="0" applyAlignment="0" applyProtection="0">
      <alignment vertical="center"/>
    </xf>
    <xf numFmtId="0" fontId="43" fillId="17" borderId="0" applyNumberFormat="0" applyBorder="0" applyAlignment="0" applyProtection="0">
      <alignment vertical="center"/>
    </xf>
    <xf numFmtId="0" fontId="44" fillId="12" borderId="0" applyNumberFormat="0" applyBorder="0" applyAlignment="0" applyProtection="0">
      <alignment vertical="center"/>
    </xf>
    <xf numFmtId="0" fontId="38" fillId="0" borderId="0"/>
  </cellStyleXfs>
  <cellXfs count="13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0" xfId="0" applyFont="1" applyFill="1">
      <alignment vertical="center"/>
    </xf>
    <xf numFmtId="0" fontId="1" fillId="0" borderId="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8" fillId="0" borderId="0" xfId="0" applyFont="1" applyFill="1" applyBorder="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5"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0" applyNumberFormat="1" applyFont="1" applyFill="1" applyAlignment="1">
      <alignment horizontal="center" vertical="center"/>
    </xf>
    <xf numFmtId="0" fontId="5" fillId="0" borderId="0" xfId="0"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21" fillId="0" borderId="2" xfId="0" applyFont="1" applyFill="1" applyBorder="1" applyAlignment="1">
      <alignment horizontal="center" vertical="center" wrapText="1"/>
    </xf>
    <xf numFmtId="10" fontId="2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2" fillId="0" borderId="0" xfId="0" applyNumberFormat="1" applyFont="1" applyFill="1" applyBorder="1" applyAlignment="1" applyProtection="1">
      <alignment horizontal="center" vertical="center"/>
      <protection locked="0"/>
    </xf>
    <xf numFmtId="0" fontId="20"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23"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shrinkToFit="1"/>
      <protection locked="0"/>
    </xf>
    <xf numFmtId="0" fontId="9" fillId="0" borderId="2" xfId="0" applyNumberFormat="1" applyFont="1" applyFill="1" applyBorder="1" applyAlignment="1" applyProtection="1">
      <alignment horizontal="center" vertical="center"/>
      <protection locked="0"/>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4"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shrinkToFit="1"/>
      <protection locked="0"/>
    </xf>
    <xf numFmtId="0" fontId="9"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77"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0" fontId="2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28" fillId="0" borderId="2" xfId="0" applyNumberFormat="1" applyFont="1" applyFill="1" applyBorder="1" applyAlignment="1">
      <alignment horizontal="center" vertical="center" wrapText="1"/>
    </xf>
    <xf numFmtId="0" fontId="34" fillId="0" borderId="2" xfId="0" applyFont="1" applyFill="1" applyBorder="1" applyAlignment="1">
      <alignment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protection locked="0"/>
    </xf>
    <xf numFmtId="0" fontId="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177" fontId="32" fillId="0" borderId="2" xfId="0" applyNumberFormat="1" applyFont="1" applyFill="1" applyBorder="1" applyAlignment="1">
      <alignment horizontal="center" vertical="center" wrapText="1"/>
    </xf>
    <xf numFmtId="0" fontId="35" fillId="0" borderId="2" xfId="0" applyNumberFormat="1" applyFont="1" applyFill="1" applyBorder="1" applyAlignment="1" applyProtection="1">
      <alignment horizontal="center" vertical="center" shrinkToFit="1"/>
      <protection locked="0"/>
    </xf>
    <xf numFmtId="0" fontId="32" fillId="0" borderId="2" xfId="0" applyFont="1" applyFill="1" applyBorder="1" applyAlignment="1">
      <alignment vertical="center"/>
    </xf>
    <xf numFmtId="0" fontId="33" fillId="0" borderId="2" xfId="0" applyFont="1" applyFill="1" applyBorder="1" applyAlignment="1">
      <alignment horizontal="center" vertical="center"/>
    </xf>
    <xf numFmtId="177" fontId="33" fillId="0" borderId="2" xfId="0" applyNumberFormat="1" applyFont="1" applyFill="1" applyBorder="1" applyAlignment="1">
      <alignment horizontal="center" vertical="center" wrapText="1"/>
    </xf>
    <xf numFmtId="0" fontId="28" fillId="0" borderId="2"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left" vertical="center" wrapText="1"/>
      <protection locked="0"/>
    </xf>
    <xf numFmtId="176" fontId="1"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33"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2" xfId="51" applyFont="1" applyFill="1" applyBorder="1" applyAlignment="1">
      <alignment horizontal="center" vertical="center" wrapText="1"/>
    </xf>
    <xf numFmtId="0" fontId="11" fillId="0" borderId="2" xfId="51" applyFont="1" applyFill="1" applyBorder="1" applyAlignment="1">
      <alignment horizontal="center" vertical="center" wrapText="1"/>
    </xf>
    <xf numFmtId="0" fontId="1" fillId="0" borderId="2" xfId="51" applyFont="1" applyFill="1" applyBorder="1" applyAlignment="1">
      <alignment horizontal="left" vertical="center" wrapText="1"/>
    </xf>
    <xf numFmtId="0" fontId="1" fillId="0" borderId="6" xfId="0" applyFont="1" applyFill="1" applyBorder="1" applyAlignment="1">
      <alignment horizontal="center" vertical="center" wrapText="1"/>
    </xf>
    <xf numFmtId="0" fontId="32" fillId="0" borderId="2"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vertical="center" wrapText="1"/>
    </xf>
    <xf numFmtId="0" fontId="21" fillId="0" borderId="6" xfId="0" applyFont="1" applyFill="1" applyBorder="1" applyAlignment="1">
      <alignment horizontal="center" vertical="center" wrapText="1"/>
    </xf>
    <xf numFmtId="10" fontId="21" fillId="0" borderId="6"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 fillId="0" borderId="2" xfId="51"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176" fontId="21" fillId="0" borderId="6"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wrapText="1" shrinkToFit="1"/>
      <protection locked="0"/>
    </xf>
    <xf numFmtId="177" fontId="21" fillId="0" borderId="6" xfId="0" applyNumberFormat="1" applyFont="1" applyFill="1" applyBorder="1" applyAlignment="1">
      <alignment horizontal="center" vertical="center" wrapText="1"/>
    </xf>
    <xf numFmtId="0" fontId="21" fillId="0" borderId="6"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8" fillId="0" borderId="2" xfId="0" applyFont="1" applyFill="1" applyBorder="1" applyAlignment="1">
      <alignment horizontal="center" vertical="center"/>
    </xf>
    <xf numFmtId="177" fontId="32" fillId="0" borderId="2" xfId="0" applyNumberFormat="1" applyFont="1" applyFill="1" applyBorder="1" applyAlignment="1">
      <alignment horizontal="center" vertical="center"/>
    </xf>
    <xf numFmtId="0" fontId="33" fillId="0" borderId="2" xfId="0" applyFont="1" applyFill="1" applyBorder="1" applyAlignment="1">
      <alignment vertical="center"/>
    </xf>
    <xf numFmtId="0" fontId="40" fillId="0"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234</xdr:row>
      <xdr:rowOff>0</xdr:rowOff>
    </xdr:from>
    <xdr:to>
      <xdr:col>7</xdr:col>
      <xdr:colOff>93345</xdr:colOff>
      <xdr:row>234</xdr:row>
      <xdr:rowOff>227965</xdr:rowOff>
    </xdr:to>
    <xdr:pic>
      <xdr:nvPicPr>
        <xdr:cNvPr id="2" name="Text Box 7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 name="Text Box 8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 name="Text Box 8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5" name="Text Box 8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6" name="Picture 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7" name="Picture 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8" name="Picture 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9" name="Picture 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0" name="Picture 1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1" name="Picture 1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2" name="Picture 1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3" name="Picture 1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4" name="Picture 1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5" name="Picture 1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6" name="Picture 1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7" name="Picture 1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8" name="Picture 1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 name="Picture 1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 name="Picture 2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 name="Picture 2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 name="Picture 2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 name="Picture 2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4" name="Picture 2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5" name="Picture 2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6" name="Picture 2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7" name="Picture 2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8" name="Picture 2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9" name="Picture 2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0" name="Picture 3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1" name="Picture 3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2" name="Picture 3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3" name="Picture 3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4" name="Picture 3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5" name="Picture 3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6" name="Picture 3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7" name="Picture 3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8" name="Picture 3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 name="Picture 3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 name="Picture 4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 name="Picture 4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 name="Picture 4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3" name="Picture 4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4" name="Picture 4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5" name="Picture 4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6" name="Picture 4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7" name="Picture 4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8" name="Picture 4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9" name="Picture 4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0" name="Text Box 7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1" name="Text Box 8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2" name="Text Box 8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3" name="Text Box 8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4" name="Picture 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5" name="Picture 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6" name="Picture 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7" name="Picture 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8" name="Picture 1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59" name="Picture 1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0" name="Picture 1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1" name="Picture 1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2" name="Picture 1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3" name="Picture 1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4" name="Picture 1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5" name="Picture 1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6" name="Picture 1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7" name="Picture 1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8" name="Picture 2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69" name="Picture 2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0" name="Picture 2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1" name="Picture 2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2" name="Picture 2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3" name="Picture 2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4" name="Picture 2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5" name="Picture 2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6" name="Picture 2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7" name="Picture 2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8" name="Picture 3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79" name="Picture 3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0" name="Picture 3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1" name="Picture 3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2" name="Picture 3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3" name="Picture 3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4" name="Picture 3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5" name="Picture 3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6" name="Picture 3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7" name="Picture 3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8" name="Picture 4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89" name="Picture 4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0" name="Picture 4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1" name="Picture 4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2" name="Picture 4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3" name="Picture 4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4" name="Picture 4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5" name="Picture 4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6" name="Picture 4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97" name="Picture 4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98" name="Text Box 7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99" name="Text Box 8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0" name="Text Box 8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1" name="Text Box 8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2" name="Picture 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3" name="Picture 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4" name="Picture 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5" name="Picture 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6" name="Picture 1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7" name="Picture 1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8" name="Picture 1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09" name="Picture 1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0" name="Picture 1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1" name="Picture 1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2" name="Picture 1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3" name="Picture 1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4" name="Picture 1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5" name="Picture 1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6" name="Picture 2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7" name="Picture 2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8" name="Picture 2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19" name="Picture 2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0" name="Picture 2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1" name="Picture 2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2" name="Picture 2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3" name="Picture 2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4" name="Picture 2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5" name="Picture 2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6" name="Picture 3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7" name="Picture 3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8" name="Picture 3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29" name="Picture 3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0" name="Picture 3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1" name="Picture 3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2" name="Picture 3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3" name="Picture 3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4" name="Picture 3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5" name="Picture 3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6" name="Picture 4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7" name="Picture 4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8" name="Picture 4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39" name="Picture 4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0" name="Picture 4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1" name="Picture 4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2" name="Picture 4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3" name="Picture 4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4" name="Picture 4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145" name="Picture 4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46" name="Text Box 7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47" name="Text Box 8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48" name="Text Box 8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49" name="Text Box 8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0" name="Picture 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1" name="Picture 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2" name="Picture 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3" name="Picture 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4" name="Picture 1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5" name="Picture 1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6" name="Picture 1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7" name="Picture 1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8" name="Picture 1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59" name="Picture 1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0" name="Picture 1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1" name="Picture 1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2" name="Picture 1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3" name="Picture 1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4" name="Picture 2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5" name="Picture 2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6" name="Picture 2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7" name="Picture 2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8" name="Picture 2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69" name="Picture 2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0" name="Picture 2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1" name="Picture 2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2" name="Picture 2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3" name="Picture 2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4" name="Picture 3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5" name="Picture 3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6" name="Picture 3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7" name="Picture 3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8" name="Picture 3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79" name="Picture 3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0" name="Picture 3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1" name="Picture 3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2" name="Picture 3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3" name="Picture 3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4" name="Picture 4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5" name="Picture 4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6" name="Picture 4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7" name="Picture 4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8" name="Picture 4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89" name="Picture 4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90" name="Picture 4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91" name="Picture 4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92" name="Picture 4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193" name="Picture 4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4" name="Text Box 7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5" name="Text Box 8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6" name="Text Box 8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7" name="Text Box 8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8" name="Picture 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199" name="Picture 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0" name="Picture 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1" name="Picture 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2" name="Picture 1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3" name="Picture 1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4" name="Picture 1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5" name="Picture 1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6" name="Picture 1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7" name="Picture 1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8" name="Picture 1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09" name="Picture 1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0" name="Picture 1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1" name="Picture 1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2" name="Picture 2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3" name="Picture 2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4" name="Picture 2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5" name="Picture 2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6" name="Picture 2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7" name="Picture 2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8" name="Picture 2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19" name="Picture 2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0" name="Picture 2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1" name="Picture 2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2" name="Picture 3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3" name="Picture 3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4" name="Picture 3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5" name="Picture 3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6" name="Picture 3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7" name="Picture 3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8" name="Picture 3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29" name="Picture 3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0" name="Picture 3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1" name="Picture 3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2" name="Picture 4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3" name="Picture 4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4" name="Picture 4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5" name="Picture 4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6" name="Picture 4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7" name="Picture 4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8" name="Picture 4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39" name="Picture 4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40" name="Picture 4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241" name="Picture 4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2" name="Text Box 7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3" name="Text Box 8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4" name="Text Box 8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5" name="Text Box 8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6" name="Picture 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7" name="Picture 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8" name="Picture 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49" name="Picture 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0" name="Picture 1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1" name="Picture 1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2" name="Picture 1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3" name="Picture 1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4" name="Picture 1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5" name="Picture 1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6" name="Picture 1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7" name="Picture 1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8" name="Picture 1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59" name="Picture 1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0" name="Picture 2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1" name="Picture 2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2" name="Picture 2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3" name="Picture 2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4" name="Picture 2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5" name="Picture 2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6" name="Picture 2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7" name="Picture 2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8" name="Picture 2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69" name="Picture 2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0" name="Picture 3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1" name="Picture 3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2" name="Picture 3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3" name="Picture 3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4" name="Picture 3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5" name="Picture 3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6" name="Picture 3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7" name="Picture 3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8" name="Picture 3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79" name="Picture 3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0" name="Picture 4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1" name="Picture 4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2" name="Picture 4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3" name="Picture 4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4" name="Picture 4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5" name="Picture 4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6" name="Picture 4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7" name="Picture 4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8" name="Picture 4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289" name="Picture 4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0" name="Text Box 7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1" name="Text Box 8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2" name="Text Box 8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3" name="Text Box 8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4" name="Picture 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5" name="Picture 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6" name="Picture 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7" name="Picture 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8" name="Picture 1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299" name="Picture 1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0" name="Picture 1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1" name="Picture 1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2" name="Picture 1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3" name="Picture 1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4" name="Picture 1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5" name="Picture 1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6" name="Picture 1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7" name="Picture 1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8" name="Picture 2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09" name="Picture 2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0" name="Picture 2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1" name="Picture 2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2" name="Picture 2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3" name="Picture 2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4" name="Picture 2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5" name="Picture 2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6" name="Picture 2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7" name="Picture 2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8" name="Picture 3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19" name="Picture 3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0" name="Picture 3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1" name="Picture 3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2" name="Picture 3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3" name="Picture 3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4" name="Picture 3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5" name="Picture 3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6" name="Picture 3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7" name="Picture 3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8" name="Picture 4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29" name="Picture 4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0" name="Picture 4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1" name="Picture 4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2" name="Picture 4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3" name="Picture 4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4" name="Picture 4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5" name="Picture 4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6" name="Picture 4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337" name="Picture 4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38" name="Text Box 7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39" name="Text Box 8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0" name="Text Box 8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1" name="Text Box 8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2" name="Picture 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3" name="Picture 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4" name="Picture 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5" name="Picture 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6" name="Picture 1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7" name="Picture 1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8" name="Picture 1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49" name="Picture 1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0" name="Picture 1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1" name="Picture 1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2" name="Picture 1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3" name="Picture 1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4" name="Picture 1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5" name="Picture 1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6" name="Picture 2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7" name="Picture 2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8" name="Picture 2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59" name="Picture 2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0" name="Picture 2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1" name="Picture 2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2" name="Picture 2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3" name="Picture 2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4" name="Picture 2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5" name="Picture 2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6" name="Picture 3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7" name="Picture 3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8" name="Picture 3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69" name="Picture 3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0" name="Picture 3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1" name="Picture 3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2" name="Picture 3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3" name="Picture 3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4" name="Picture 3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5" name="Picture 3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6" name="Picture 4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7" name="Picture 4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8" name="Picture 4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79" name="Picture 4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0" name="Picture 4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1" name="Picture 4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2" name="Picture 4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3" name="Picture 4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4" name="Picture 4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385" name="Picture 4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86" name="Text Box 7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87" name="Text Box 8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88" name="Text Box 8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89" name="Text Box 8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0" name="Picture 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1" name="Picture 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2" name="Picture 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3" name="Picture 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4" name="Picture 1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5" name="Picture 1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6" name="Picture 1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7" name="Picture 1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8" name="Picture 1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399" name="Picture 1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0" name="Picture 1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1" name="Picture 1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2" name="Picture 1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3" name="Picture 1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4" name="Picture 2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5" name="Picture 2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6" name="Picture 2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7" name="Picture 2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8" name="Picture 2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09" name="Picture 2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0" name="Picture 2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1" name="Picture 2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2" name="Picture 2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3" name="Picture 2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4" name="Picture 3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5" name="Picture 3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6" name="Picture 3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7" name="Picture 3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8" name="Picture 3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19" name="Picture 3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0" name="Picture 3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1" name="Picture 3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2" name="Picture 3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3" name="Picture 3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4" name="Picture 40"/>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5" name="Picture 41"/>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6" name="Picture 42"/>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7" name="Picture 43"/>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8" name="Picture 44"/>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29" name="Picture 45"/>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30" name="Picture 46"/>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31" name="Picture 47"/>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32" name="Picture 48"/>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93345</xdr:colOff>
      <xdr:row>234</xdr:row>
      <xdr:rowOff>227965</xdr:rowOff>
    </xdr:to>
    <xdr:pic>
      <xdr:nvPicPr>
        <xdr:cNvPr id="433" name="Picture 49"/>
        <xdr:cNvPicPr/>
      </xdr:nvPicPr>
      <xdr:blipFill>
        <a:blip r:embed="rId1" r:link="rId2"/>
        <a:stretch>
          <a:fillRect/>
        </a:stretch>
      </xdr:blipFill>
      <xdr:spPr>
        <a:xfrm>
          <a:off x="6498590" y="286560895"/>
          <a:ext cx="93345" cy="227965"/>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4" name="Text Box 7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5" name="Text Box 8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6" name="Text Box 8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7" name="Text Box 8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8" name="Picture 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39" name="Picture 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0" name="Picture 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1" name="Picture 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2" name="Picture 1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3" name="Picture 1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4" name="Picture 1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5" name="Picture 1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6" name="Picture 1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7" name="Picture 1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8" name="Picture 1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49" name="Picture 1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0" name="Picture 1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1" name="Picture 1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2" name="Picture 2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3" name="Picture 2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4" name="Picture 2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5" name="Picture 2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6" name="Picture 2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7" name="Picture 2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8" name="Picture 2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59" name="Picture 2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0" name="Picture 2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1" name="Picture 2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2" name="Picture 3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3" name="Picture 3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4" name="Picture 3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5" name="Picture 3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6" name="Picture 3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7" name="Picture 3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8" name="Picture 3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69" name="Picture 3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0" name="Picture 3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1" name="Picture 39"/>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2" name="Picture 40"/>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3" name="Picture 41"/>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4" name="Picture 42"/>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5" name="Picture 43"/>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6" name="Picture 44"/>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7" name="Picture 45"/>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8" name="Picture 46"/>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79" name="Picture 47"/>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0</xdr:colOff>
      <xdr:row>234</xdr:row>
      <xdr:rowOff>0</xdr:rowOff>
    </xdr:from>
    <xdr:to>
      <xdr:col>7</xdr:col>
      <xdr:colOff>91440</xdr:colOff>
      <xdr:row>234</xdr:row>
      <xdr:rowOff>226060</xdr:rowOff>
    </xdr:to>
    <xdr:pic>
      <xdr:nvPicPr>
        <xdr:cNvPr id="480" name="Picture 48"/>
        <xdr:cNvPicPr/>
      </xdr:nvPicPr>
      <xdr:blipFill>
        <a:blip r:embed="rId1" r:link="rId2"/>
        <a:stretch>
          <a:fillRect/>
        </a:stretch>
      </xdr:blipFill>
      <xdr:spPr>
        <a:xfrm>
          <a:off x="64985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1" name="Text Box 7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2" name="Text Box 8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3" name="Text Box 8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4" name="Text Box 8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5" name="Picture 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6" name="Picture 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7" name="Picture 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8" name="Picture 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89" name="Picture 1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0" name="Picture 1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1" name="Picture 1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2" name="Picture 1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3" name="Picture 1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4" name="Picture 1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5" name="Picture 1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6" name="Picture 1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7" name="Picture 1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8" name="Picture 1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499" name="Picture 2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0" name="Picture 2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1" name="Picture 2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2" name="Picture 2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3" name="Picture 2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4" name="Picture 2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5" name="Picture 2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6" name="Picture 2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7" name="Picture 2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8" name="Picture 2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09" name="Picture 3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0" name="Picture 3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1" name="Picture 3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2" name="Picture 3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3" name="Picture 3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4" name="Picture 3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5" name="Picture 3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6" name="Picture 3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7" name="Picture 3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8" name="Picture 3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19" name="Picture 40"/>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0" name="Picture 41"/>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1" name="Picture 42"/>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2" name="Picture 43"/>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3" name="Picture 44"/>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4" name="Picture 45"/>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5" name="Picture 46"/>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6" name="Picture 47"/>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7" name="Picture 48"/>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701675</xdr:colOff>
      <xdr:row>234</xdr:row>
      <xdr:rowOff>226695</xdr:rowOff>
    </xdr:to>
    <xdr:pic>
      <xdr:nvPicPr>
        <xdr:cNvPr id="528" name="Picture 49"/>
        <xdr:cNvPicPr/>
      </xdr:nvPicPr>
      <xdr:blipFill>
        <a:blip r:embed="rId1" r:link="rId2"/>
        <a:stretch>
          <a:fillRect/>
        </a:stretch>
      </xdr:blipFill>
      <xdr:spPr>
        <a:xfrm>
          <a:off x="7108190" y="286560895"/>
          <a:ext cx="92075" cy="226695"/>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29" name="Text Box 7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0" name="Text Box 8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1" name="Text Box 8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2" name="Text Box 8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3" name="Picture 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4" name="Picture 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5" name="Picture 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6" name="Picture 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7" name="Picture 1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8" name="Picture 1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39" name="Picture 1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0" name="Picture 1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1" name="Picture 1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2" name="Picture 1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3" name="Picture 1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4" name="Picture 1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5" name="Picture 1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6" name="Picture 1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7" name="Picture 2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8" name="Picture 2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49" name="Picture 2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0" name="Picture 2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1" name="Picture 2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2" name="Picture 2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3" name="Picture 2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4" name="Picture 2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5" name="Picture 2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6" name="Picture 2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7" name="Picture 3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8" name="Picture 3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59" name="Picture 3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0" name="Picture 3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1" name="Picture 3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2" name="Picture 3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3" name="Picture 3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4" name="Picture 3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5" name="Picture 3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6" name="Picture 3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7" name="Picture 40"/>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8" name="Picture 41"/>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69" name="Picture 42"/>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0" name="Picture 43"/>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1" name="Picture 44"/>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2" name="Picture 45"/>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3" name="Picture 46"/>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4" name="Picture 47"/>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5" name="Picture 48"/>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twoCellAnchor editAs="oneCell">
    <xdr:from>
      <xdr:col>7</xdr:col>
      <xdr:colOff>609600</xdr:colOff>
      <xdr:row>234</xdr:row>
      <xdr:rowOff>0</xdr:rowOff>
    </xdr:from>
    <xdr:to>
      <xdr:col>7</xdr:col>
      <xdr:colOff>701040</xdr:colOff>
      <xdr:row>234</xdr:row>
      <xdr:rowOff>226060</xdr:rowOff>
    </xdr:to>
    <xdr:pic>
      <xdr:nvPicPr>
        <xdr:cNvPr id="576" name="Picture 49"/>
        <xdr:cNvPicPr/>
      </xdr:nvPicPr>
      <xdr:blipFill>
        <a:blip r:embed="rId1" r:link="rId2"/>
        <a:stretch>
          <a:fillRect/>
        </a:stretch>
      </xdr:blipFill>
      <xdr:spPr>
        <a:xfrm>
          <a:off x="7108190" y="286560895"/>
          <a:ext cx="91440" cy="2260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4"/>
  <sheetViews>
    <sheetView showZeros="0" tabSelected="1" view="pageBreakPreview" zoomScale="55" zoomScalePageLayoutView="25" zoomScaleNormal="40" workbookViewId="0">
      <pane ySplit="5" topLeftCell="A6" activePane="bottomLeft" state="frozen"/>
      <selection/>
      <selection pane="bottomLeft" activeCell="E8" sqref="E8"/>
    </sheetView>
  </sheetViews>
  <sheetFormatPr defaultColWidth="9" defaultRowHeight="38.25"/>
  <cols>
    <col min="1" max="1" width="6.63333333333333" style="19" customWidth="1"/>
    <col min="2" max="2" width="11.25" style="19" customWidth="1"/>
    <col min="3" max="3" width="22.5" style="20" customWidth="1"/>
    <col min="4" max="4" width="7.5" style="20" customWidth="1"/>
    <col min="5" max="5" width="9.13333333333333" style="21" customWidth="1"/>
    <col min="6" max="6" width="9.38333333333333" style="22" customWidth="1"/>
    <col min="7" max="7" width="18.8833333333333" style="22" customWidth="1"/>
    <col min="8" max="8" width="77.8833333333333" style="23" customWidth="1"/>
    <col min="9" max="9" width="7" style="24" customWidth="1"/>
    <col min="10" max="10" width="9.13333333333333" style="24" customWidth="1"/>
    <col min="11" max="11" width="14.3833333333333" style="25" customWidth="1"/>
    <col min="12" max="12" width="16.25" style="25" customWidth="1"/>
    <col min="13" max="13" width="16.6333333333333" style="25" customWidth="1"/>
    <col min="14" max="14" width="10.3833333333333" style="25" customWidth="1"/>
    <col min="15" max="15" width="10.6333333333333" style="25" customWidth="1"/>
    <col min="16" max="16" width="10.1333333333333" style="25" customWidth="1"/>
    <col min="17" max="17" width="10.75" style="25" customWidth="1"/>
    <col min="18" max="18" width="8.25" style="25" customWidth="1"/>
    <col min="19" max="19" width="7.63333333333333" style="25" customWidth="1"/>
    <col min="20" max="20" width="9.88333333333333" style="25" customWidth="1"/>
    <col min="21" max="21" width="7.13333333333333" style="25" customWidth="1"/>
    <col min="22" max="22" width="14.6333333333333" style="26" customWidth="1"/>
    <col min="23" max="23" width="13.1333333333333" style="27" customWidth="1"/>
    <col min="24" max="24" width="45.25" style="28" customWidth="1"/>
    <col min="25" max="25" width="11.6333333333333" style="28" customWidth="1"/>
    <col min="26" max="16384" width="9" style="26"/>
  </cols>
  <sheetData>
    <row r="1" s="1" customFormat="1" ht="44.1" customHeight="1" spans="1:25">
      <c r="A1" s="29" t="s">
        <v>0</v>
      </c>
      <c r="B1" s="29"/>
      <c r="C1" s="29"/>
      <c r="D1" s="29"/>
      <c r="E1" s="29"/>
      <c r="F1" s="29"/>
      <c r="G1" s="29"/>
      <c r="H1" s="29"/>
      <c r="I1" s="29"/>
      <c r="J1" s="29"/>
      <c r="K1" s="43"/>
      <c r="L1" s="43"/>
      <c r="M1" s="43"/>
      <c r="N1" s="43"/>
      <c r="O1" s="43"/>
      <c r="P1" s="43"/>
      <c r="Q1" s="43"/>
      <c r="R1" s="43"/>
      <c r="S1" s="43"/>
      <c r="T1" s="43"/>
      <c r="U1" s="43"/>
      <c r="V1" s="29"/>
      <c r="W1" s="29"/>
      <c r="X1" s="29"/>
      <c r="Y1" s="29"/>
    </row>
    <row r="2" s="2" customFormat="1" ht="27" customHeight="1" spans="1:25">
      <c r="A2" s="30" t="s">
        <v>1</v>
      </c>
      <c r="B2" s="30" t="s">
        <v>2</v>
      </c>
      <c r="C2" s="30" t="s">
        <v>3</v>
      </c>
      <c r="D2" s="30" t="s">
        <v>4</v>
      </c>
      <c r="E2" s="30" t="s">
        <v>5</v>
      </c>
      <c r="F2" s="30" t="s">
        <v>6</v>
      </c>
      <c r="G2" s="30" t="s">
        <v>7</v>
      </c>
      <c r="H2" s="30" t="s">
        <v>8</v>
      </c>
      <c r="I2" s="30" t="s">
        <v>9</v>
      </c>
      <c r="J2" s="30" t="s">
        <v>10</v>
      </c>
      <c r="K2" s="44" t="s">
        <v>11</v>
      </c>
      <c r="L2" s="44"/>
      <c r="M2" s="44"/>
      <c r="N2" s="44"/>
      <c r="O2" s="44"/>
      <c r="P2" s="44"/>
      <c r="Q2" s="44"/>
      <c r="R2" s="44"/>
      <c r="S2" s="44"/>
      <c r="T2" s="44"/>
      <c r="U2" s="44"/>
      <c r="V2" s="30" t="s">
        <v>12</v>
      </c>
      <c r="W2" s="30" t="s">
        <v>13</v>
      </c>
      <c r="X2" s="30" t="s">
        <v>14</v>
      </c>
      <c r="Y2" s="30" t="s">
        <v>15</v>
      </c>
    </row>
    <row r="3" s="2" customFormat="1" ht="29.1" customHeight="1" spans="1:25">
      <c r="A3" s="30"/>
      <c r="B3" s="30"/>
      <c r="C3" s="30"/>
      <c r="D3" s="30"/>
      <c r="E3" s="30"/>
      <c r="F3" s="30"/>
      <c r="G3" s="30"/>
      <c r="H3" s="30"/>
      <c r="I3" s="30"/>
      <c r="J3" s="30"/>
      <c r="K3" s="44" t="s">
        <v>16</v>
      </c>
      <c r="L3" s="44" t="s">
        <v>17</v>
      </c>
      <c r="M3" s="44"/>
      <c r="N3" s="44"/>
      <c r="O3" s="44"/>
      <c r="P3" s="44"/>
      <c r="Q3" s="44"/>
      <c r="R3" s="44"/>
      <c r="S3" s="44" t="s">
        <v>18</v>
      </c>
      <c r="T3" s="44" t="s">
        <v>19</v>
      </c>
      <c r="U3" s="44" t="s">
        <v>20</v>
      </c>
      <c r="V3" s="30"/>
      <c r="W3" s="30"/>
      <c r="X3" s="30"/>
      <c r="Y3" s="30"/>
    </row>
    <row r="4" s="2" customFormat="1" ht="51.95" customHeight="1" spans="1:25">
      <c r="A4" s="30"/>
      <c r="B4" s="30"/>
      <c r="C4" s="30"/>
      <c r="D4" s="30"/>
      <c r="E4" s="30"/>
      <c r="F4" s="30"/>
      <c r="G4" s="30"/>
      <c r="H4" s="30"/>
      <c r="I4" s="30"/>
      <c r="J4" s="30"/>
      <c r="K4" s="44"/>
      <c r="L4" s="44" t="s">
        <v>21</v>
      </c>
      <c r="M4" s="44" t="s">
        <v>22</v>
      </c>
      <c r="N4" s="44" t="s">
        <v>23</v>
      </c>
      <c r="O4" s="44" t="s">
        <v>24</v>
      </c>
      <c r="P4" s="44" t="s">
        <v>25</v>
      </c>
      <c r="Q4" s="44" t="s">
        <v>26</v>
      </c>
      <c r="R4" s="44" t="s">
        <v>27</v>
      </c>
      <c r="S4" s="44"/>
      <c r="T4" s="44"/>
      <c r="U4" s="44"/>
      <c r="V4" s="30"/>
      <c r="W4" s="30"/>
      <c r="X4" s="30"/>
      <c r="Y4" s="30"/>
    </row>
    <row r="5" s="3" customFormat="1" ht="29.1" customHeight="1" spans="1:25">
      <c r="A5" s="31"/>
      <c r="B5" s="31"/>
      <c r="C5" s="31"/>
      <c r="D5" s="31"/>
      <c r="E5" s="31"/>
      <c r="F5" s="31"/>
      <c r="G5" s="31"/>
      <c r="H5" s="31"/>
      <c r="I5" s="45"/>
      <c r="J5" s="45"/>
      <c r="K5" s="46">
        <f>K6+K129+K140+K259+K261+K263</f>
        <v>209649.216676</v>
      </c>
      <c r="L5" s="46">
        <f>L6+L129+L140+L259+L261+L263</f>
        <v>206649.216676</v>
      </c>
      <c r="M5" s="46">
        <f>M6+M129+M140+M259+M261+M263</f>
        <v>196389.418578</v>
      </c>
      <c r="N5" s="46">
        <f>N6+N129+N140+N259+N261+N263</f>
        <v>6603.181422</v>
      </c>
      <c r="O5" s="46">
        <f>O6+O129+O140+O259+O261+O263</f>
        <v>3434.316676</v>
      </c>
      <c r="P5" s="46">
        <f>SUM(P7:P264)</f>
        <v>0</v>
      </c>
      <c r="Q5" s="46">
        <f>Q6+Q129+Q140+Q259+Q261+Q263</f>
        <v>222.3</v>
      </c>
      <c r="R5" s="46">
        <f>SUM(R7:R264)</f>
        <v>0</v>
      </c>
      <c r="S5" s="46">
        <f>SUM(S7:S264)</f>
        <v>0</v>
      </c>
      <c r="T5" s="46">
        <f>T6+T129+T140+T259+T261+T263</f>
        <v>3000</v>
      </c>
      <c r="U5" s="46">
        <f>SUM(U7:U264)</f>
        <v>0</v>
      </c>
      <c r="V5" s="58"/>
      <c r="W5" s="31"/>
      <c r="X5" s="59"/>
      <c r="Y5" s="45"/>
    </row>
    <row r="6" s="4" customFormat="1" ht="25" customHeight="1" spans="1:25">
      <c r="A6" s="32" t="s">
        <v>28</v>
      </c>
      <c r="B6" s="33" t="s">
        <v>29</v>
      </c>
      <c r="C6" s="34"/>
      <c r="D6" s="35"/>
      <c r="E6" s="35"/>
      <c r="F6" s="35"/>
      <c r="G6" s="36"/>
      <c r="H6" s="37"/>
      <c r="I6" s="37"/>
      <c r="J6" s="37"/>
      <c r="K6" s="46">
        <f>L6+S6+T6+U6</f>
        <v>135916.990578</v>
      </c>
      <c r="L6" s="46">
        <f>M6+N6+O6+P6+Q6+R6</f>
        <v>135916.990578</v>
      </c>
      <c r="M6" s="47">
        <f>SUM(M7:M128)</f>
        <v>133138.480578</v>
      </c>
      <c r="N6" s="47">
        <f t="shared" ref="N6:T6" si="0">SUM(N7:N128)</f>
        <v>0</v>
      </c>
      <c r="O6" s="47">
        <f t="shared" si="0"/>
        <v>2556.21</v>
      </c>
      <c r="P6" s="47">
        <f t="shared" si="0"/>
        <v>0</v>
      </c>
      <c r="Q6" s="47">
        <f t="shared" si="0"/>
        <v>222.3</v>
      </c>
      <c r="R6" s="47">
        <f t="shared" si="0"/>
        <v>0</v>
      </c>
      <c r="S6" s="47">
        <f t="shared" si="0"/>
        <v>0</v>
      </c>
      <c r="T6" s="47">
        <f t="shared" si="0"/>
        <v>0</v>
      </c>
      <c r="U6" s="47">
        <f>SUM(U7:U114)</f>
        <v>0</v>
      </c>
      <c r="V6" s="60"/>
      <c r="W6" s="60"/>
      <c r="X6" s="61"/>
      <c r="Y6" s="61"/>
    </row>
    <row r="7" s="5" customFormat="1" ht="95.1" customHeight="1" spans="1:25">
      <c r="A7" s="38">
        <v>1</v>
      </c>
      <c r="B7" s="38" t="s">
        <v>30</v>
      </c>
      <c r="C7" s="38" t="s">
        <v>31</v>
      </c>
      <c r="D7" s="38" t="s">
        <v>29</v>
      </c>
      <c r="E7" s="38" t="s">
        <v>32</v>
      </c>
      <c r="F7" s="38" t="s">
        <v>33</v>
      </c>
      <c r="G7" s="38" t="s">
        <v>34</v>
      </c>
      <c r="H7" s="39" t="s">
        <v>35</v>
      </c>
      <c r="I7" s="38" t="s">
        <v>36</v>
      </c>
      <c r="J7" s="48">
        <v>3360</v>
      </c>
      <c r="K7" s="48">
        <f t="shared" ref="K7:K14" si="1">L7+S7+T7+U7</f>
        <v>530.85</v>
      </c>
      <c r="L7" s="48">
        <f t="shared" ref="L7:L14" si="2">M7+N7+O7+P7+Q7+R7</f>
        <v>530.85</v>
      </c>
      <c r="M7" s="48">
        <v>530.85</v>
      </c>
      <c r="N7" s="48"/>
      <c r="O7" s="48"/>
      <c r="P7" s="48"/>
      <c r="Q7" s="48"/>
      <c r="R7" s="48"/>
      <c r="S7" s="48"/>
      <c r="T7" s="48"/>
      <c r="U7" s="48"/>
      <c r="V7" s="38" t="s">
        <v>37</v>
      </c>
      <c r="W7" s="38" t="s">
        <v>38</v>
      </c>
      <c r="X7" s="39" t="s">
        <v>39</v>
      </c>
      <c r="Y7" s="38"/>
    </row>
    <row r="8" s="5" customFormat="1" ht="95.1" customHeight="1" spans="1:25">
      <c r="A8" s="38">
        <v>2</v>
      </c>
      <c r="B8" s="38" t="s">
        <v>30</v>
      </c>
      <c r="C8" s="38" t="s">
        <v>40</v>
      </c>
      <c r="D8" s="38" t="s">
        <v>29</v>
      </c>
      <c r="E8" s="38" t="s">
        <v>32</v>
      </c>
      <c r="F8" s="38" t="s">
        <v>33</v>
      </c>
      <c r="G8" s="38" t="s">
        <v>41</v>
      </c>
      <c r="H8" s="39" t="s">
        <v>42</v>
      </c>
      <c r="I8" s="38" t="s">
        <v>36</v>
      </c>
      <c r="J8" s="48">
        <v>1115</v>
      </c>
      <c r="K8" s="48">
        <f t="shared" si="1"/>
        <v>133.8</v>
      </c>
      <c r="L8" s="48">
        <f t="shared" si="2"/>
        <v>133.8</v>
      </c>
      <c r="M8" s="48">
        <v>133.8</v>
      </c>
      <c r="N8" s="48"/>
      <c r="O8" s="48"/>
      <c r="P8" s="48"/>
      <c r="Q8" s="48"/>
      <c r="R8" s="48"/>
      <c r="S8" s="48"/>
      <c r="T8" s="48"/>
      <c r="U8" s="48"/>
      <c r="V8" s="38" t="s">
        <v>43</v>
      </c>
      <c r="W8" s="38" t="s">
        <v>44</v>
      </c>
      <c r="X8" s="39" t="s">
        <v>45</v>
      </c>
      <c r="Y8" s="38"/>
    </row>
    <row r="9" s="5" customFormat="1" ht="87" customHeight="1" spans="1:25">
      <c r="A9" s="38">
        <v>3</v>
      </c>
      <c r="B9" s="38" t="s">
        <v>30</v>
      </c>
      <c r="C9" s="38" t="s">
        <v>46</v>
      </c>
      <c r="D9" s="38" t="s">
        <v>29</v>
      </c>
      <c r="E9" s="38" t="s">
        <v>32</v>
      </c>
      <c r="F9" s="38" t="s">
        <v>33</v>
      </c>
      <c r="G9" s="38" t="s">
        <v>47</v>
      </c>
      <c r="H9" s="39" t="s">
        <v>48</v>
      </c>
      <c r="I9" s="38" t="s">
        <v>36</v>
      </c>
      <c r="J9" s="48">
        <v>685.45</v>
      </c>
      <c r="K9" s="48">
        <f t="shared" si="1"/>
        <v>82.25</v>
      </c>
      <c r="L9" s="48">
        <f t="shared" si="2"/>
        <v>82.25</v>
      </c>
      <c r="M9" s="48">
        <v>82.25</v>
      </c>
      <c r="N9" s="48"/>
      <c r="O9" s="48"/>
      <c r="P9" s="48"/>
      <c r="Q9" s="48"/>
      <c r="R9" s="48"/>
      <c r="S9" s="48"/>
      <c r="T9" s="48"/>
      <c r="U9" s="48"/>
      <c r="V9" s="38" t="s">
        <v>49</v>
      </c>
      <c r="W9" s="38" t="s">
        <v>50</v>
      </c>
      <c r="X9" s="39" t="s">
        <v>51</v>
      </c>
      <c r="Y9" s="38"/>
    </row>
    <row r="10" s="5" customFormat="1" ht="116.1" customHeight="1" spans="1:25">
      <c r="A10" s="38">
        <v>4</v>
      </c>
      <c r="B10" s="38" t="s">
        <v>30</v>
      </c>
      <c r="C10" s="38" t="s">
        <v>52</v>
      </c>
      <c r="D10" s="38" t="s">
        <v>29</v>
      </c>
      <c r="E10" s="38" t="s">
        <v>32</v>
      </c>
      <c r="F10" s="38" t="s">
        <v>33</v>
      </c>
      <c r="G10" s="38" t="s">
        <v>53</v>
      </c>
      <c r="H10" s="39" t="s">
        <v>54</v>
      </c>
      <c r="I10" s="38" t="s">
        <v>36</v>
      </c>
      <c r="J10" s="48">
        <v>2099.8</v>
      </c>
      <c r="K10" s="48">
        <f t="shared" si="1"/>
        <v>314.97</v>
      </c>
      <c r="L10" s="48">
        <f t="shared" si="2"/>
        <v>314.97</v>
      </c>
      <c r="M10" s="48">
        <v>314.97</v>
      </c>
      <c r="N10" s="48"/>
      <c r="O10" s="48"/>
      <c r="P10" s="48"/>
      <c r="Q10" s="48"/>
      <c r="R10" s="48"/>
      <c r="S10" s="48"/>
      <c r="T10" s="48"/>
      <c r="U10" s="48"/>
      <c r="V10" s="38" t="s">
        <v>55</v>
      </c>
      <c r="W10" s="38" t="s">
        <v>56</v>
      </c>
      <c r="X10" s="62" t="s">
        <v>57</v>
      </c>
      <c r="Y10" s="38"/>
    </row>
    <row r="11" s="5" customFormat="1" ht="98.1" customHeight="1" spans="1:25">
      <c r="A11" s="38">
        <v>5</v>
      </c>
      <c r="B11" s="38" t="s">
        <v>30</v>
      </c>
      <c r="C11" s="38" t="s">
        <v>58</v>
      </c>
      <c r="D11" s="38" t="s">
        <v>29</v>
      </c>
      <c r="E11" s="38" t="s">
        <v>32</v>
      </c>
      <c r="F11" s="38" t="s">
        <v>33</v>
      </c>
      <c r="G11" s="38" t="s">
        <v>59</v>
      </c>
      <c r="H11" s="39" t="s">
        <v>60</v>
      </c>
      <c r="I11" s="38" t="s">
        <v>36</v>
      </c>
      <c r="J11" s="48">
        <v>4337</v>
      </c>
      <c r="K11" s="48">
        <f t="shared" si="1"/>
        <v>520.44</v>
      </c>
      <c r="L11" s="48">
        <f t="shared" si="2"/>
        <v>520.44</v>
      </c>
      <c r="M11" s="48">
        <v>520.44</v>
      </c>
      <c r="N11" s="48"/>
      <c r="O11" s="48"/>
      <c r="P11" s="48"/>
      <c r="Q11" s="48"/>
      <c r="R11" s="48"/>
      <c r="S11" s="48"/>
      <c r="T11" s="48"/>
      <c r="U11" s="48"/>
      <c r="V11" s="38" t="s">
        <v>61</v>
      </c>
      <c r="W11" s="38" t="s">
        <v>62</v>
      </c>
      <c r="X11" s="63" t="s">
        <v>63</v>
      </c>
      <c r="Y11" s="38"/>
    </row>
    <row r="12" s="5" customFormat="1" ht="84.95" customHeight="1" spans="1:25">
      <c r="A12" s="38">
        <v>6</v>
      </c>
      <c r="B12" s="38" t="s">
        <v>30</v>
      </c>
      <c r="C12" s="38" t="s">
        <v>64</v>
      </c>
      <c r="D12" s="38" t="s">
        <v>29</v>
      </c>
      <c r="E12" s="38" t="s">
        <v>32</v>
      </c>
      <c r="F12" s="38" t="s">
        <v>33</v>
      </c>
      <c r="G12" s="38" t="s">
        <v>65</v>
      </c>
      <c r="H12" s="39" t="s">
        <v>66</v>
      </c>
      <c r="I12" s="38" t="s">
        <v>36</v>
      </c>
      <c r="J12" s="48">
        <v>2104</v>
      </c>
      <c r="K12" s="48">
        <f t="shared" si="1"/>
        <v>252.48</v>
      </c>
      <c r="L12" s="48">
        <f t="shared" si="2"/>
        <v>252.48</v>
      </c>
      <c r="M12" s="48">
        <v>252.48</v>
      </c>
      <c r="N12" s="48"/>
      <c r="O12" s="48"/>
      <c r="P12" s="48"/>
      <c r="Q12" s="48"/>
      <c r="R12" s="48"/>
      <c r="S12" s="48"/>
      <c r="T12" s="48"/>
      <c r="U12" s="48"/>
      <c r="V12" s="38" t="s">
        <v>67</v>
      </c>
      <c r="W12" s="38" t="s">
        <v>68</v>
      </c>
      <c r="X12" s="39" t="s">
        <v>69</v>
      </c>
      <c r="Y12" s="38"/>
    </row>
    <row r="13" s="5" customFormat="1" ht="131.1" customHeight="1" spans="1:25">
      <c r="A13" s="38">
        <v>7</v>
      </c>
      <c r="B13" s="38" t="s">
        <v>30</v>
      </c>
      <c r="C13" s="38" t="s">
        <v>70</v>
      </c>
      <c r="D13" s="38" t="s">
        <v>29</v>
      </c>
      <c r="E13" s="38" t="s">
        <v>32</v>
      </c>
      <c r="F13" s="38" t="s">
        <v>33</v>
      </c>
      <c r="G13" s="38" t="s">
        <v>71</v>
      </c>
      <c r="H13" s="39" t="s">
        <v>72</v>
      </c>
      <c r="I13" s="38" t="s">
        <v>36</v>
      </c>
      <c r="J13" s="38">
        <v>2916</v>
      </c>
      <c r="K13" s="48">
        <f t="shared" si="1"/>
        <v>874.8</v>
      </c>
      <c r="L13" s="48">
        <f t="shared" si="2"/>
        <v>874.8</v>
      </c>
      <c r="M13" s="48">
        <v>874.8</v>
      </c>
      <c r="N13" s="48"/>
      <c r="O13" s="48"/>
      <c r="P13" s="48"/>
      <c r="Q13" s="48"/>
      <c r="R13" s="48"/>
      <c r="S13" s="48"/>
      <c r="T13" s="48"/>
      <c r="U13" s="48"/>
      <c r="V13" s="38" t="s">
        <v>73</v>
      </c>
      <c r="W13" s="38" t="s">
        <v>74</v>
      </c>
      <c r="X13" s="62" t="s">
        <v>75</v>
      </c>
      <c r="Y13" s="38"/>
    </row>
    <row r="14" s="6" customFormat="1" ht="139" customHeight="1" spans="1:25">
      <c r="A14" s="38">
        <v>8</v>
      </c>
      <c r="B14" s="40" t="s">
        <v>76</v>
      </c>
      <c r="C14" s="38" t="s">
        <v>77</v>
      </c>
      <c r="D14" s="38" t="s">
        <v>29</v>
      </c>
      <c r="E14" s="38" t="s">
        <v>32</v>
      </c>
      <c r="F14" s="38" t="s">
        <v>33</v>
      </c>
      <c r="G14" s="38" t="s">
        <v>78</v>
      </c>
      <c r="H14" s="39" t="s">
        <v>79</v>
      </c>
      <c r="I14" s="38" t="s">
        <v>36</v>
      </c>
      <c r="J14" s="38">
        <v>1050</v>
      </c>
      <c r="K14" s="38">
        <f t="shared" si="1"/>
        <v>367.5</v>
      </c>
      <c r="L14" s="38">
        <f t="shared" si="2"/>
        <v>367.5</v>
      </c>
      <c r="M14" s="38"/>
      <c r="N14" s="38">
        <v>0</v>
      </c>
      <c r="O14" s="38">
        <v>367.5</v>
      </c>
      <c r="P14" s="38"/>
      <c r="Q14" s="38"/>
      <c r="R14" s="38"/>
      <c r="S14" s="38"/>
      <c r="T14" s="38"/>
      <c r="U14" s="38"/>
      <c r="V14" s="38" t="s">
        <v>73</v>
      </c>
      <c r="W14" s="38" t="s">
        <v>74</v>
      </c>
      <c r="X14" s="62" t="s">
        <v>80</v>
      </c>
      <c r="Y14" s="38"/>
    </row>
    <row r="15" s="5" customFormat="1" ht="84.95" customHeight="1" spans="1:25">
      <c r="A15" s="38">
        <v>9</v>
      </c>
      <c r="B15" s="38" t="s">
        <v>30</v>
      </c>
      <c r="C15" s="38" t="s">
        <v>81</v>
      </c>
      <c r="D15" s="38" t="s">
        <v>29</v>
      </c>
      <c r="E15" s="38" t="s">
        <v>32</v>
      </c>
      <c r="F15" s="38" t="s">
        <v>33</v>
      </c>
      <c r="G15" s="38" t="s">
        <v>82</v>
      </c>
      <c r="H15" s="39" t="s">
        <v>83</v>
      </c>
      <c r="I15" s="38" t="s">
        <v>36</v>
      </c>
      <c r="J15" s="48">
        <v>520</v>
      </c>
      <c r="K15" s="48">
        <f t="shared" ref="K15:K18" si="3">L15+S15+T15+U15</f>
        <v>62.4</v>
      </c>
      <c r="L15" s="48">
        <f t="shared" ref="L15:L18" si="4">M15+N15+O15+P15+Q15+R15</f>
        <v>62.4</v>
      </c>
      <c r="M15" s="48">
        <v>62.4</v>
      </c>
      <c r="N15" s="48"/>
      <c r="O15" s="48"/>
      <c r="P15" s="48"/>
      <c r="Q15" s="48"/>
      <c r="R15" s="48"/>
      <c r="S15" s="48"/>
      <c r="T15" s="48"/>
      <c r="U15" s="48"/>
      <c r="V15" s="38" t="s">
        <v>84</v>
      </c>
      <c r="W15" s="38" t="s">
        <v>85</v>
      </c>
      <c r="X15" s="64" t="s">
        <v>86</v>
      </c>
      <c r="Y15" s="38"/>
    </row>
    <row r="16" s="5" customFormat="1" ht="95.1" customHeight="1" spans="1:25">
      <c r="A16" s="38">
        <v>10</v>
      </c>
      <c r="B16" s="38" t="s">
        <v>30</v>
      </c>
      <c r="C16" s="38" t="s">
        <v>87</v>
      </c>
      <c r="D16" s="38" t="s">
        <v>29</v>
      </c>
      <c r="E16" s="38" t="s">
        <v>32</v>
      </c>
      <c r="F16" s="38" t="s">
        <v>33</v>
      </c>
      <c r="G16" s="38" t="s">
        <v>88</v>
      </c>
      <c r="H16" s="39" t="s">
        <v>89</v>
      </c>
      <c r="I16" s="38" t="s">
        <v>36</v>
      </c>
      <c r="J16" s="48">
        <v>18757</v>
      </c>
      <c r="K16" s="48">
        <f t="shared" si="3"/>
        <v>2813.55</v>
      </c>
      <c r="L16" s="48">
        <f t="shared" si="4"/>
        <v>2813.55</v>
      </c>
      <c r="M16" s="48">
        <v>2813.55</v>
      </c>
      <c r="N16" s="48"/>
      <c r="O16" s="48"/>
      <c r="P16" s="48"/>
      <c r="Q16" s="48"/>
      <c r="R16" s="48"/>
      <c r="S16" s="48"/>
      <c r="T16" s="48"/>
      <c r="U16" s="48"/>
      <c r="V16" s="38" t="s">
        <v>90</v>
      </c>
      <c r="W16" s="38" t="s">
        <v>91</v>
      </c>
      <c r="X16" s="39" t="s">
        <v>92</v>
      </c>
      <c r="Y16" s="38"/>
    </row>
    <row r="17" s="5" customFormat="1" ht="123.95" customHeight="1" spans="1:25">
      <c r="A17" s="38">
        <v>11</v>
      </c>
      <c r="B17" s="38" t="s">
        <v>30</v>
      </c>
      <c r="C17" s="38" t="s">
        <v>93</v>
      </c>
      <c r="D17" s="38" t="s">
        <v>29</v>
      </c>
      <c r="E17" s="38" t="s">
        <v>32</v>
      </c>
      <c r="F17" s="38" t="s">
        <v>33</v>
      </c>
      <c r="G17" s="38" t="s">
        <v>94</v>
      </c>
      <c r="H17" s="39" t="s">
        <v>95</v>
      </c>
      <c r="I17" s="38" t="s">
        <v>36</v>
      </c>
      <c r="J17" s="48">
        <v>12099.95</v>
      </c>
      <c r="K17" s="48">
        <f t="shared" si="3"/>
        <v>2419.99</v>
      </c>
      <c r="L17" s="48">
        <f t="shared" si="4"/>
        <v>2419.99</v>
      </c>
      <c r="M17" s="48">
        <v>2419.99</v>
      </c>
      <c r="N17" s="48"/>
      <c r="O17" s="48"/>
      <c r="P17" s="48"/>
      <c r="Q17" s="48"/>
      <c r="R17" s="48"/>
      <c r="S17" s="48"/>
      <c r="T17" s="48"/>
      <c r="U17" s="48"/>
      <c r="V17" s="38" t="s">
        <v>96</v>
      </c>
      <c r="W17" s="38" t="s">
        <v>97</v>
      </c>
      <c r="X17" s="39" t="s">
        <v>98</v>
      </c>
      <c r="Y17" s="38"/>
    </row>
    <row r="18" s="5" customFormat="1" ht="90" customHeight="1" spans="1:25">
      <c r="A18" s="38">
        <v>12</v>
      </c>
      <c r="B18" s="38" t="s">
        <v>30</v>
      </c>
      <c r="C18" s="38" t="s">
        <v>99</v>
      </c>
      <c r="D18" s="38" t="s">
        <v>29</v>
      </c>
      <c r="E18" s="38" t="s">
        <v>32</v>
      </c>
      <c r="F18" s="38" t="s">
        <v>33</v>
      </c>
      <c r="G18" s="38" t="s">
        <v>100</v>
      </c>
      <c r="H18" s="39" t="s">
        <v>101</v>
      </c>
      <c r="I18" s="38" t="s">
        <v>36</v>
      </c>
      <c r="J18" s="48">
        <v>1497.43</v>
      </c>
      <c r="K18" s="48">
        <f t="shared" si="3"/>
        <v>179.69</v>
      </c>
      <c r="L18" s="48">
        <f t="shared" si="4"/>
        <v>179.69</v>
      </c>
      <c r="M18" s="48">
        <v>179.69</v>
      </c>
      <c r="N18" s="48"/>
      <c r="O18" s="48"/>
      <c r="P18" s="48"/>
      <c r="Q18" s="48"/>
      <c r="R18" s="48"/>
      <c r="S18" s="48"/>
      <c r="T18" s="48"/>
      <c r="U18" s="48"/>
      <c r="V18" s="38" t="s">
        <v>102</v>
      </c>
      <c r="W18" s="38" t="s">
        <v>103</v>
      </c>
      <c r="X18" s="39" t="s">
        <v>92</v>
      </c>
      <c r="Y18" s="38"/>
    </row>
    <row r="19" s="5" customFormat="1" ht="90" customHeight="1" spans="1:25">
      <c r="A19" s="38">
        <v>13</v>
      </c>
      <c r="B19" s="38" t="s">
        <v>30</v>
      </c>
      <c r="C19" s="38" t="s">
        <v>104</v>
      </c>
      <c r="D19" s="38" t="s">
        <v>29</v>
      </c>
      <c r="E19" s="38" t="s">
        <v>32</v>
      </c>
      <c r="F19" s="38" t="s">
        <v>33</v>
      </c>
      <c r="G19" s="38" t="s">
        <v>105</v>
      </c>
      <c r="H19" s="39" t="s">
        <v>106</v>
      </c>
      <c r="I19" s="38" t="s">
        <v>36</v>
      </c>
      <c r="J19" s="48">
        <v>16477</v>
      </c>
      <c r="K19" s="48">
        <f t="shared" ref="K19:K21" si="5">L19+S19+T19+U19</f>
        <v>2467.05</v>
      </c>
      <c r="L19" s="48">
        <f t="shared" ref="L19:L21" si="6">M19+N19+O19+P19+Q19+R19</f>
        <v>2467.05</v>
      </c>
      <c r="M19" s="48">
        <v>2467.05</v>
      </c>
      <c r="N19" s="48"/>
      <c r="O19" s="48"/>
      <c r="P19" s="48"/>
      <c r="Q19" s="48"/>
      <c r="R19" s="48"/>
      <c r="S19" s="48"/>
      <c r="T19" s="48"/>
      <c r="U19" s="48"/>
      <c r="V19" s="38" t="s">
        <v>107</v>
      </c>
      <c r="W19" s="38" t="s">
        <v>108</v>
      </c>
      <c r="X19" s="39" t="s">
        <v>92</v>
      </c>
      <c r="Y19" s="38"/>
    </row>
    <row r="20" s="1" customFormat="1" ht="110.1" customHeight="1" spans="1:25">
      <c r="A20" s="38">
        <v>14</v>
      </c>
      <c r="B20" s="38" t="s">
        <v>109</v>
      </c>
      <c r="C20" s="38" t="s">
        <v>110</v>
      </c>
      <c r="D20" s="38" t="s">
        <v>29</v>
      </c>
      <c r="E20" s="38" t="s">
        <v>32</v>
      </c>
      <c r="F20" s="38" t="s">
        <v>33</v>
      </c>
      <c r="G20" s="38" t="s">
        <v>111</v>
      </c>
      <c r="H20" s="39" t="s">
        <v>112</v>
      </c>
      <c r="I20" s="38" t="s">
        <v>36</v>
      </c>
      <c r="J20" s="48">
        <v>5442</v>
      </c>
      <c r="K20" s="48">
        <f t="shared" si="5"/>
        <v>816</v>
      </c>
      <c r="L20" s="48">
        <f t="shared" si="6"/>
        <v>816</v>
      </c>
      <c r="M20" s="48">
        <v>816</v>
      </c>
      <c r="N20" s="48"/>
      <c r="O20" s="48"/>
      <c r="P20" s="48"/>
      <c r="Q20" s="48"/>
      <c r="R20" s="48"/>
      <c r="S20" s="48"/>
      <c r="T20" s="48"/>
      <c r="U20" s="48"/>
      <c r="V20" s="38" t="s">
        <v>37</v>
      </c>
      <c r="W20" s="38" t="s">
        <v>38</v>
      </c>
      <c r="X20" s="39" t="s">
        <v>113</v>
      </c>
      <c r="Y20" s="38"/>
    </row>
    <row r="21" s="1" customFormat="1" ht="80.1" customHeight="1" spans="1:25">
      <c r="A21" s="38">
        <v>15</v>
      </c>
      <c r="B21" s="38" t="s">
        <v>109</v>
      </c>
      <c r="C21" s="38" t="s">
        <v>114</v>
      </c>
      <c r="D21" s="38" t="s">
        <v>29</v>
      </c>
      <c r="E21" s="38" t="s">
        <v>32</v>
      </c>
      <c r="F21" s="38" t="s">
        <v>33</v>
      </c>
      <c r="G21" s="38" t="s">
        <v>115</v>
      </c>
      <c r="H21" s="39" t="s">
        <v>116</v>
      </c>
      <c r="I21" s="38" t="s">
        <v>36</v>
      </c>
      <c r="J21" s="48">
        <v>2500</v>
      </c>
      <c r="K21" s="48">
        <f t="shared" si="5"/>
        <v>475</v>
      </c>
      <c r="L21" s="48">
        <f t="shared" si="6"/>
        <v>475</v>
      </c>
      <c r="M21" s="48">
        <v>475</v>
      </c>
      <c r="N21" s="48"/>
      <c r="O21" s="48"/>
      <c r="P21" s="48"/>
      <c r="Q21" s="48"/>
      <c r="R21" s="48"/>
      <c r="S21" s="48"/>
      <c r="T21" s="48"/>
      <c r="U21" s="48"/>
      <c r="V21" s="38" t="s">
        <v>117</v>
      </c>
      <c r="W21" s="38" t="s">
        <v>118</v>
      </c>
      <c r="X21" s="39" t="s">
        <v>119</v>
      </c>
      <c r="Y21" s="38"/>
    </row>
    <row r="22" s="1" customFormat="1" ht="158.1" customHeight="1" spans="1:25">
      <c r="A22" s="38">
        <v>16</v>
      </c>
      <c r="B22" s="38" t="s">
        <v>109</v>
      </c>
      <c r="C22" s="38" t="s">
        <v>120</v>
      </c>
      <c r="D22" s="38" t="s">
        <v>29</v>
      </c>
      <c r="E22" s="38" t="s">
        <v>32</v>
      </c>
      <c r="F22" s="38" t="s">
        <v>33</v>
      </c>
      <c r="G22" s="38" t="s">
        <v>71</v>
      </c>
      <c r="H22" s="39" t="s">
        <v>121</v>
      </c>
      <c r="I22" s="38" t="s">
        <v>36</v>
      </c>
      <c r="J22" s="48">
        <v>2916</v>
      </c>
      <c r="K22" s="48">
        <v>466.56</v>
      </c>
      <c r="L22" s="48">
        <v>466.56</v>
      </c>
      <c r="M22" s="48">
        <v>466.56</v>
      </c>
      <c r="N22" s="48"/>
      <c r="O22" s="48"/>
      <c r="P22" s="48"/>
      <c r="Q22" s="48"/>
      <c r="R22" s="48"/>
      <c r="S22" s="48"/>
      <c r="T22" s="48"/>
      <c r="U22" s="48"/>
      <c r="V22" s="38" t="s">
        <v>73</v>
      </c>
      <c r="W22" s="38" t="s">
        <v>74</v>
      </c>
      <c r="X22" s="39" t="s">
        <v>122</v>
      </c>
      <c r="Y22" s="38"/>
    </row>
    <row r="23" s="1" customFormat="1" ht="90.95" customHeight="1" spans="1:25">
      <c r="A23" s="38">
        <v>17</v>
      </c>
      <c r="B23" s="38" t="s">
        <v>109</v>
      </c>
      <c r="C23" s="38" t="s">
        <v>123</v>
      </c>
      <c r="D23" s="38" t="s">
        <v>29</v>
      </c>
      <c r="E23" s="38" t="s">
        <v>32</v>
      </c>
      <c r="F23" s="38" t="s">
        <v>33</v>
      </c>
      <c r="G23" s="38" t="s">
        <v>124</v>
      </c>
      <c r="H23" s="39" t="s">
        <v>125</v>
      </c>
      <c r="I23" s="38" t="s">
        <v>36</v>
      </c>
      <c r="J23" s="48">
        <v>2070</v>
      </c>
      <c r="K23" s="48">
        <f t="shared" ref="K23:K26" si="7">L23+S23+T23+U23</f>
        <v>310.5</v>
      </c>
      <c r="L23" s="48">
        <f t="shared" ref="L23:L26" si="8">M23+N23+O23+P23+Q23+R23</f>
        <v>310.5</v>
      </c>
      <c r="M23" s="48">
        <v>310.5</v>
      </c>
      <c r="N23" s="48"/>
      <c r="O23" s="48"/>
      <c r="P23" s="48"/>
      <c r="Q23" s="48"/>
      <c r="R23" s="48"/>
      <c r="S23" s="48"/>
      <c r="T23" s="48"/>
      <c r="U23" s="48"/>
      <c r="V23" s="38" t="s">
        <v>126</v>
      </c>
      <c r="W23" s="38" t="s">
        <v>127</v>
      </c>
      <c r="X23" s="39" t="s">
        <v>128</v>
      </c>
      <c r="Y23" s="38"/>
    </row>
    <row r="24" s="1" customFormat="1" ht="71.1" customHeight="1" spans="1:25">
      <c r="A24" s="38">
        <v>18</v>
      </c>
      <c r="B24" s="38" t="s">
        <v>109</v>
      </c>
      <c r="C24" s="38" t="s">
        <v>129</v>
      </c>
      <c r="D24" s="38" t="s">
        <v>29</v>
      </c>
      <c r="E24" s="38" t="s">
        <v>32</v>
      </c>
      <c r="F24" s="38" t="s">
        <v>33</v>
      </c>
      <c r="G24" s="38" t="s">
        <v>130</v>
      </c>
      <c r="H24" s="39" t="s">
        <v>131</v>
      </c>
      <c r="I24" s="38" t="s">
        <v>36</v>
      </c>
      <c r="J24" s="48">
        <v>6016.48</v>
      </c>
      <c r="K24" s="48">
        <f t="shared" si="7"/>
        <v>902.47</v>
      </c>
      <c r="L24" s="48">
        <f t="shared" si="8"/>
        <v>902.47</v>
      </c>
      <c r="M24" s="48">
        <v>902.47</v>
      </c>
      <c r="N24" s="48"/>
      <c r="O24" s="48"/>
      <c r="P24" s="48"/>
      <c r="Q24" s="48"/>
      <c r="R24" s="48"/>
      <c r="S24" s="48"/>
      <c r="T24" s="48"/>
      <c r="U24" s="48"/>
      <c r="V24" s="38" t="s">
        <v>96</v>
      </c>
      <c r="W24" s="38" t="s">
        <v>97</v>
      </c>
      <c r="X24" s="39" t="s">
        <v>132</v>
      </c>
      <c r="Y24" s="38"/>
    </row>
    <row r="25" s="1" customFormat="1" ht="71.1" customHeight="1" spans="1:25">
      <c r="A25" s="38">
        <v>19</v>
      </c>
      <c r="B25" s="38" t="s">
        <v>109</v>
      </c>
      <c r="C25" s="38" t="s">
        <v>133</v>
      </c>
      <c r="D25" s="38" t="s">
        <v>29</v>
      </c>
      <c r="E25" s="38" t="s">
        <v>32</v>
      </c>
      <c r="F25" s="38" t="s">
        <v>33</v>
      </c>
      <c r="G25" s="38" t="s">
        <v>134</v>
      </c>
      <c r="H25" s="39" t="s">
        <v>135</v>
      </c>
      <c r="I25" s="38" t="s">
        <v>36</v>
      </c>
      <c r="J25" s="48">
        <v>3678.57</v>
      </c>
      <c r="K25" s="48">
        <f t="shared" si="7"/>
        <v>551.79</v>
      </c>
      <c r="L25" s="48">
        <f t="shared" si="8"/>
        <v>551.79</v>
      </c>
      <c r="M25" s="48">
        <v>551.79</v>
      </c>
      <c r="N25" s="48"/>
      <c r="O25" s="48"/>
      <c r="P25" s="48"/>
      <c r="Q25" s="48"/>
      <c r="R25" s="48"/>
      <c r="S25" s="48"/>
      <c r="T25" s="48"/>
      <c r="U25" s="48"/>
      <c r="V25" s="38" t="s">
        <v>136</v>
      </c>
      <c r="W25" s="38" t="s">
        <v>137</v>
      </c>
      <c r="X25" s="39" t="s">
        <v>119</v>
      </c>
      <c r="Y25" s="38"/>
    </row>
    <row r="26" s="1" customFormat="1" ht="87.95" customHeight="1" spans="1:25">
      <c r="A26" s="38">
        <v>20</v>
      </c>
      <c r="B26" s="38" t="s">
        <v>109</v>
      </c>
      <c r="C26" s="38" t="s">
        <v>138</v>
      </c>
      <c r="D26" s="38" t="s">
        <v>29</v>
      </c>
      <c r="E26" s="38" t="s">
        <v>32</v>
      </c>
      <c r="F26" s="38" t="s">
        <v>33</v>
      </c>
      <c r="G26" s="38" t="s">
        <v>139</v>
      </c>
      <c r="H26" s="39" t="s">
        <v>140</v>
      </c>
      <c r="I26" s="38" t="s">
        <v>36</v>
      </c>
      <c r="J26" s="48">
        <v>12768</v>
      </c>
      <c r="K26" s="48">
        <f t="shared" si="7"/>
        <v>2170.56</v>
      </c>
      <c r="L26" s="48">
        <f t="shared" si="8"/>
        <v>2170.56</v>
      </c>
      <c r="M26" s="48">
        <v>2170.56</v>
      </c>
      <c r="N26" s="48"/>
      <c r="O26" s="48"/>
      <c r="P26" s="48"/>
      <c r="Q26" s="48"/>
      <c r="R26" s="48"/>
      <c r="S26" s="48"/>
      <c r="T26" s="48"/>
      <c r="U26" s="48"/>
      <c r="V26" s="38" t="s">
        <v>90</v>
      </c>
      <c r="W26" s="38" t="s">
        <v>91</v>
      </c>
      <c r="X26" s="39" t="s">
        <v>141</v>
      </c>
      <c r="Y26" s="38"/>
    </row>
    <row r="27" s="5" customFormat="1" ht="177.95" customHeight="1" spans="1:25">
      <c r="A27" s="38">
        <v>21</v>
      </c>
      <c r="B27" s="38" t="s">
        <v>142</v>
      </c>
      <c r="C27" s="41" t="s">
        <v>143</v>
      </c>
      <c r="D27" s="41" t="s">
        <v>29</v>
      </c>
      <c r="E27" s="38" t="s">
        <v>32</v>
      </c>
      <c r="F27" s="41" t="s">
        <v>33</v>
      </c>
      <c r="G27" s="41" t="s">
        <v>144</v>
      </c>
      <c r="H27" s="42" t="s">
        <v>145</v>
      </c>
      <c r="I27" s="41" t="s">
        <v>36</v>
      </c>
      <c r="J27" s="41">
        <v>4186</v>
      </c>
      <c r="K27" s="49">
        <v>1995.56</v>
      </c>
      <c r="L27" s="49">
        <v>1995.56</v>
      </c>
      <c r="M27" s="49">
        <v>1995.56</v>
      </c>
      <c r="N27" s="50"/>
      <c r="O27" s="50"/>
      <c r="P27" s="50"/>
      <c r="Q27" s="48"/>
      <c r="R27" s="50"/>
      <c r="S27" s="50"/>
      <c r="T27" s="50"/>
      <c r="U27" s="50"/>
      <c r="V27" s="38" t="s">
        <v>73</v>
      </c>
      <c r="W27" s="38" t="s">
        <v>74</v>
      </c>
      <c r="X27" s="63" t="s">
        <v>146</v>
      </c>
      <c r="Y27" s="38"/>
    </row>
    <row r="28" s="5" customFormat="1" ht="138.95" customHeight="1" spans="1:25">
      <c r="A28" s="38">
        <v>22</v>
      </c>
      <c r="B28" s="38" t="s">
        <v>147</v>
      </c>
      <c r="C28" s="38" t="s">
        <v>148</v>
      </c>
      <c r="D28" s="38" t="s">
        <v>29</v>
      </c>
      <c r="E28" s="38" t="s">
        <v>32</v>
      </c>
      <c r="F28" s="38" t="s">
        <v>33</v>
      </c>
      <c r="G28" s="38" t="s">
        <v>149</v>
      </c>
      <c r="H28" s="39" t="s">
        <v>150</v>
      </c>
      <c r="I28" s="38" t="s">
        <v>36</v>
      </c>
      <c r="J28" s="38">
        <v>6355.62</v>
      </c>
      <c r="K28" s="48">
        <f t="shared" ref="K28:K46" si="9">L28+S28+T28+U28</f>
        <v>2876.69</v>
      </c>
      <c r="L28" s="48">
        <f t="shared" ref="L28:L46" si="10">M28+N28+O28+P28+Q28+R28</f>
        <v>2876.69</v>
      </c>
      <c r="M28" s="38">
        <v>2876.69</v>
      </c>
      <c r="N28" s="51"/>
      <c r="O28" s="51"/>
      <c r="P28" s="51"/>
      <c r="Q28" s="51"/>
      <c r="R28" s="51"/>
      <c r="S28" s="51"/>
      <c r="T28" s="51"/>
      <c r="U28" s="51"/>
      <c r="V28" s="38" t="s">
        <v>43</v>
      </c>
      <c r="W28" s="38" t="s">
        <v>44</v>
      </c>
      <c r="X28" s="39" t="s">
        <v>151</v>
      </c>
      <c r="Y28" s="38"/>
    </row>
    <row r="29" s="5" customFormat="1" ht="138" customHeight="1" spans="1:25">
      <c r="A29" s="38">
        <v>23</v>
      </c>
      <c r="B29" s="38" t="s">
        <v>152</v>
      </c>
      <c r="C29" s="38" t="s">
        <v>153</v>
      </c>
      <c r="D29" s="38" t="s">
        <v>29</v>
      </c>
      <c r="E29" s="38" t="s">
        <v>32</v>
      </c>
      <c r="F29" s="38" t="s">
        <v>33</v>
      </c>
      <c r="G29" s="38" t="s">
        <v>154</v>
      </c>
      <c r="H29" s="39" t="s">
        <v>155</v>
      </c>
      <c r="I29" s="38" t="s">
        <v>36</v>
      </c>
      <c r="J29" s="48">
        <v>260</v>
      </c>
      <c r="K29" s="48">
        <f t="shared" si="9"/>
        <v>69.2</v>
      </c>
      <c r="L29" s="48">
        <f t="shared" si="10"/>
        <v>69.2</v>
      </c>
      <c r="M29" s="48">
        <v>69.2</v>
      </c>
      <c r="N29" s="48"/>
      <c r="O29" s="48"/>
      <c r="P29" s="48"/>
      <c r="Q29" s="48"/>
      <c r="R29" s="48"/>
      <c r="S29" s="48"/>
      <c r="T29" s="48"/>
      <c r="U29" s="48"/>
      <c r="V29" s="38" t="s">
        <v>84</v>
      </c>
      <c r="W29" s="38" t="s">
        <v>85</v>
      </c>
      <c r="X29" s="62" t="s">
        <v>156</v>
      </c>
      <c r="Y29" s="38"/>
    </row>
    <row r="30" s="5" customFormat="1" ht="96" customHeight="1" spans="1:25">
      <c r="A30" s="38">
        <v>24</v>
      </c>
      <c r="B30" s="38" t="s">
        <v>157</v>
      </c>
      <c r="C30" s="38" t="s">
        <v>158</v>
      </c>
      <c r="D30" s="38" t="s">
        <v>29</v>
      </c>
      <c r="E30" s="38" t="s">
        <v>32</v>
      </c>
      <c r="F30" s="38" t="s">
        <v>33</v>
      </c>
      <c r="G30" s="38" t="s">
        <v>159</v>
      </c>
      <c r="H30" s="39" t="s">
        <v>160</v>
      </c>
      <c r="I30" s="38" t="s">
        <v>36</v>
      </c>
      <c r="J30" s="48">
        <v>2606</v>
      </c>
      <c r="K30" s="48">
        <f t="shared" si="9"/>
        <v>609</v>
      </c>
      <c r="L30" s="48">
        <f t="shared" si="10"/>
        <v>609</v>
      </c>
      <c r="M30" s="48">
        <v>609</v>
      </c>
      <c r="N30" s="48"/>
      <c r="O30" s="48"/>
      <c r="P30" s="48"/>
      <c r="Q30" s="48"/>
      <c r="R30" s="48"/>
      <c r="S30" s="48"/>
      <c r="T30" s="48"/>
      <c r="U30" s="48"/>
      <c r="V30" s="38" t="s">
        <v>117</v>
      </c>
      <c r="W30" s="38" t="s">
        <v>118</v>
      </c>
      <c r="X30" s="39" t="s">
        <v>161</v>
      </c>
      <c r="Y30" s="38"/>
    </row>
    <row r="31" s="7" customFormat="1" ht="125.1" customHeight="1" spans="1:25">
      <c r="A31" s="38">
        <v>25</v>
      </c>
      <c r="B31" s="38" t="s">
        <v>162</v>
      </c>
      <c r="C31" s="38" t="s">
        <v>163</v>
      </c>
      <c r="D31" s="38" t="s">
        <v>29</v>
      </c>
      <c r="E31" s="38" t="s">
        <v>32</v>
      </c>
      <c r="F31" s="38" t="s">
        <v>33</v>
      </c>
      <c r="G31" s="38" t="s">
        <v>164</v>
      </c>
      <c r="H31" s="39" t="s">
        <v>165</v>
      </c>
      <c r="I31" s="38" t="s">
        <v>36</v>
      </c>
      <c r="J31" s="38">
        <v>1100</v>
      </c>
      <c r="K31" s="48">
        <f t="shared" si="9"/>
        <v>411</v>
      </c>
      <c r="L31" s="48">
        <f t="shared" si="10"/>
        <v>411</v>
      </c>
      <c r="M31" s="38">
        <v>411</v>
      </c>
      <c r="N31" s="38"/>
      <c r="O31" s="38"/>
      <c r="P31" s="38"/>
      <c r="Q31" s="38"/>
      <c r="R31" s="38"/>
      <c r="S31" s="38"/>
      <c r="T31" s="38"/>
      <c r="U31" s="38"/>
      <c r="V31" s="38" t="s">
        <v>166</v>
      </c>
      <c r="W31" s="38" t="s">
        <v>167</v>
      </c>
      <c r="X31" s="39" t="s">
        <v>168</v>
      </c>
      <c r="Y31" s="38"/>
    </row>
    <row r="32" s="5" customFormat="1" ht="87.95" customHeight="1" spans="1:25">
      <c r="A32" s="38">
        <v>26</v>
      </c>
      <c r="B32" s="38" t="s">
        <v>169</v>
      </c>
      <c r="C32" s="38" t="s">
        <v>170</v>
      </c>
      <c r="D32" s="38" t="s">
        <v>29</v>
      </c>
      <c r="E32" s="38" t="s">
        <v>32</v>
      </c>
      <c r="F32" s="38" t="s">
        <v>33</v>
      </c>
      <c r="G32" s="38" t="s">
        <v>171</v>
      </c>
      <c r="H32" s="39" t="s">
        <v>172</v>
      </c>
      <c r="I32" s="38" t="s">
        <v>36</v>
      </c>
      <c r="J32" s="38">
        <v>10000</v>
      </c>
      <c r="K32" s="48">
        <f t="shared" si="9"/>
        <v>2186.43</v>
      </c>
      <c r="L32" s="48">
        <f t="shared" si="10"/>
        <v>2186.43</v>
      </c>
      <c r="M32" s="38">
        <v>2186.43</v>
      </c>
      <c r="N32" s="38"/>
      <c r="O32" s="38"/>
      <c r="P32" s="38"/>
      <c r="Q32" s="38"/>
      <c r="R32" s="38"/>
      <c r="S32" s="38"/>
      <c r="T32" s="38"/>
      <c r="U32" s="38"/>
      <c r="V32" s="38" t="s">
        <v>173</v>
      </c>
      <c r="W32" s="38" t="s">
        <v>174</v>
      </c>
      <c r="X32" s="39" t="s">
        <v>175</v>
      </c>
      <c r="Y32" s="38"/>
    </row>
    <row r="33" s="8" customFormat="1" ht="92.1" customHeight="1" spans="1:25">
      <c r="A33" s="38">
        <v>27</v>
      </c>
      <c r="B33" s="38" t="s">
        <v>176</v>
      </c>
      <c r="C33" s="38" t="s">
        <v>177</v>
      </c>
      <c r="D33" s="38" t="s">
        <v>29</v>
      </c>
      <c r="E33" s="38" t="s">
        <v>32</v>
      </c>
      <c r="F33" s="38" t="s">
        <v>33</v>
      </c>
      <c r="G33" s="38" t="s">
        <v>178</v>
      </c>
      <c r="H33" s="39" t="s">
        <v>179</v>
      </c>
      <c r="I33" s="38" t="s">
        <v>36</v>
      </c>
      <c r="J33" s="48">
        <v>2115.39</v>
      </c>
      <c r="K33" s="48">
        <f t="shared" si="9"/>
        <v>549.5</v>
      </c>
      <c r="L33" s="48">
        <f t="shared" si="10"/>
        <v>549.5</v>
      </c>
      <c r="M33" s="48">
        <v>549.5</v>
      </c>
      <c r="N33" s="48"/>
      <c r="O33" s="48"/>
      <c r="P33" s="48"/>
      <c r="Q33" s="48"/>
      <c r="R33" s="48"/>
      <c r="S33" s="48"/>
      <c r="T33" s="48"/>
      <c r="U33" s="48"/>
      <c r="V33" s="38" t="s">
        <v>136</v>
      </c>
      <c r="W33" s="38" t="s">
        <v>137</v>
      </c>
      <c r="X33" s="39" t="s">
        <v>92</v>
      </c>
      <c r="Y33" s="38"/>
    </row>
    <row r="34" s="8" customFormat="1" ht="92.1" customHeight="1" spans="1:25">
      <c r="A34" s="38">
        <v>28</v>
      </c>
      <c r="B34" s="38" t="s">
        <v>180</v>
      </c>
      <c r="C34" s="38" t="s">
        <v>181</v>
      </c>
      <c r="D34" s="38" t="s">
        <v>29</v>
      </c>
      <c r="E34" s="38" t="s">
        <v>32</v>
      </c>
      <c r="F34" s="38" t="s">
        <v>33</v>
      </c>
      <c r="G34" s="38" t="s">
        <v>182</v>
      </c>
      <c r="H34" s="39" t="s">
        <v>183</v>
      </c>
      <c r="I34" s="38" t="s">
        <v>36</v>
      </c>
      <c r="J34" s="48">
        <v>2531.48</v>
      </c>
      <c r="K34" s="48">
        <f t="shared" si="9"/>
        <v>610.5</v>
      </c>
      <c r="L34" s="48">
        <f t="shared" si="10"/>
        <v>610.5</v>
      </c>
      <c r="M34" s="48">
        <v>610.5</v>
      </c>
      <c r="N34" s="52"/>
      <c r="O34" s="52"/>
      <c r="P34" s="52"/>
      <c r="Q34" s="52"/>
      <c r="R34" s="52"/>
      <c r="S34" s="52"/>
      <c r="T34" s="52"/>
      <c r="U34" s="52"/>
      <c r="V34" s="38" t="s">
        <v>136</v>
      </c>
      <c r="W34" s="38" t="s">
        <v>137</v>
      </c>
      <c r="X34" s="39" t="s">
        <v>92</v>
      </c>
      <c r="Y34" s="52"/>
    </row>
    <row r="35" s="8" customFormat="1" ht="107.1" customHeight="1" spans="1:25">
      <c r="A35" s="38">
        <v>29</v>
      </c>
      <c r="B35" s="38" t="s">
        <v>184</v>
      </c>
      <c r="C35" s="38" t="s">
        <v>185</v>
      </c>
      <c r="D35" s="38" t="s">
        <v>29</v>
      </c>
      <c r="E35" s="38" t="s">
        <v>32</v>
      </c>
      <c r="F35" s="38" t="s">
        <v>33</v>
      </c>
      <c r="G35" s="38" t="s">
        <v>186</v>
      </c>
      <c r="H35" s="39" t="s">
        <v>187</v>
      </c>
      <c r="I35" s="38" t="s">
        <v>36</v>
      </c>
      <c r="J35" s="48">
        <v>2075.94</v>
      </c>
      <c r="K35" s="48">
        <f t="shared" si="9"/>
        <v>906.13</v>
      </c>
      <c r="L35" s="48">
        <f t="shared" si="10"/>
        <v>906.13</v>
      </c>
      <c r="M35" s="48">
        <v>906.13</v>
      </c>
      <c r="N35" s="52"/>
      <c r="O35" s="52"/>
      <c r="P35" s="52"/>
      <c r="Q35" s="52"/>
      <c r="R35" s="52"/>
      <c r="S35" s="52"/>
      <c r="T35" s="52"/>
      <c r="U35" s="52"/>
      <c r="V35" s="38" t="s">
        <v>136</v>
      </c>
      <c r="W35" s="38" t="s">
        <v>137</v>
      </c>
      <c r="X35" s="39" t="s">
        <v>92</v>
      </c>
      <c r="Y35" s="52"/>
    </row>
    <row r="36" s="8" customFormat="1" ht="90" customHeight="1" spans="1:25">
      <c r="A36" s="38">
        <v>30</v>
      </c>
      <c r="B36" s="38" t="s">
        <v>188</v>
      </c>
      <c r="C36" s="38" t="s">
        <v>189</v>
      </c>
      <c r="D36" s="38" t="s">
        <v>29</v>
      </c>
      <c r="E36" s="38" t="s">
        <v>32</v>
      </c>
      <c r="F36" s="38" t="s">
        <v>33</v>
      </c>
      <c r="G36" s="38" t="s">
        <v>190</v>
      </c>
      <c r="H36" s="39" t="s">
        <v>191</v>
      </c>
      <c r="I36" s="38" t="s">
        <v>36</v>
      </c>
      <c r="J36" s="38">
        <v>1552.83</v>
      </c>
      <c r="K36" s="48">
        <f t="shared" si="9"/>
        <v>894.57</v>
      </c>
      <c r="L36" s="48">
        <f t="shared" si="10"/>
        <v>894.57</v>
      </c>
      <c r="M36" s="48">
        <v>894.57</v>
      </c>
      <c r="N36" s="52"/>
      <c r="O36" s="52"/>
      <c r="P36" s="52"/>
      <c r="Q36" s="52"/>
      <c r="R36" s="52"/>
      <c r="S36" s="52"/>
      <c r="T36" s="52"/>
      <c r="U36" s="52"/>
      <c r="V36" s="38" t="s">
        <v>136</v>
      </c>
      <c r="W36" s="38" t="s">
        <v>137</v>
      </c>
      <c r="X36" s="39" t="s">
        <v>92</v>
      </c>
      <c r="Y36" s="52"/>
    </row>
    <row r="37" s="5" customFormat="1" ht="147" customHeight="1" spans="1:25">
      <c r="A37" s="38">
        <v>31</v>
      </c>
      <c r="B37" s="38" t="s">
        <v>192</v>
      </c>
      <c r="C37" s="38" t="s">
        <v>193</v>
      </c>
      <c r="D37" s="38" t="s">
        <v>29</v>
      </c>
      <c r="E37" s="38" t="s">
        <v>32</v>
      </c>
      <c r="F37" s="38" t="s">
        <v>33</v>
      </c>
      <c r="G37" s="38" t="s">
        <v>194</v>
      </c>
      <c r="H37" s="39" t="s">
        <v>195</v>
      </c>
      <c r="I37" s="38" t="s">
        <v>36</v>
      </c>
      <c r="J37" s="48">
        <v>4146</v>
      </c>
      <c r="K37" s="48">
        <f t="shared" si="9"/>
        <v>2024.1</v>
      </c>
      <c r="L37" s="48">
        <f t="shared" si="10"/>
        <v>2024.1</v>
      </c>
      <c r="M37" s="48">
        <v>2024.1</v>
      </c>
      <c r="N37" s="48"/>
      <c r="O37" s="48"/>
      <c r="P37" s="48"/>
      <c r="Q37" s="48"/>
      <c r="R37" s="48"/>
      <c r="S37" s="48"/>
      <c r="T37" s="48"/>
      <c r="U37" s="48"/>
      <c r="V37" s="38" t="s">
        <v>196</v>
      </c>
      <c r="W37" s="38" t="s">
        <v>197</v>
      </c>
      <c r="X37" s="39" t="s">
        <v>198</v>
      </c>
      <c r="Y37" s="38"/>
    </row>
    <row r="38" s="5" customFormat="1" ht="138" customHeight="1" spans="1:25">
      <c r="A38" s="38">
        <v>32</v>
      </c>
      <c r="B38" s="38" t="s">
        <v>199</v>
      </c>
      <c r="C38" s="41" t="s">
        <v>200</v>
      </c>
      <c r="D38" s="41" t="s">
        <v>29</v>
      </c>
      <c r="E38" s="38" t="s">
        <v>32</v>
      </c>
      <c r="F38" s="41" t="s">
        <v>33</v>
      </c>
      <c r="G38" s="41" t="s">
        <v>201</v>
      </c>
      <c r="H38" s="42" t="s">
        <v>202</v>
      </c>
      <c r="I38" s="41" t="s">
        <v>36</v>
      </c>
      <c r="J38" s="41">
        <v>6848.41</v>
      </c>
      <c r="K38" s="48">
        <f t="shared" si="9"/>
        <v>1549.6</v>
      </c>
      <c r="L38" s="48">
        <f t="shared" si="10"/>
        <v>1549.6</v>
      </c>
      <c r="M38" s="48">
        <v>1549.6</v>
      </c>
      <c r="N38" s="50"/>
      <c r="O38" s="50"/>
      <c r="P38" s="50"/>
      <c r="Q38" s="48"/>
      <c r="R38" s="50"/>
      <c r="S38" s="50"/>
      <c r="T38" s="50"/>
      <c r="U38" s="50"/>
      <c r="V38" s="38" t="s">
        <v>203</v>
      </c>
      <c r="W38" s="38" t="s">
        <v>204</v>
      </c>
      <c r="X38" s="42" t="s">
        <v>205</v>
      </c>
      <c r="Y38" s="38"/>
    </row>
    <row r="39" s="5" customFormat="1" ht="126.95" customHeight="1" spans="1:25">
      <c r="A39" s="38">
        <v>33</v>
      </c>
      <c r="B39" s="38" t="s">
        <v>206</v>
      </c>
      <c r="C39" s="41" t="s">
        <v>207</v>
      </c>
      <c r="D39" s="41" t="s">
        <v>29</v>
      </c>
      <c r="E39" s="38" t="s">
        <v>32</v>
      </c>
      <c r="F39" s="41" t="s">
        <v>33</v>
      </c>
      <c r="G39" s="41" t="s">
        <v>208</v>
      </c>
      <c r="H39" s="42" t="s">
        <v>209</v>
      </c>
      <c r="I39" s="41" t="s">
        <v>36</v>
      </c>
      <c r="J39" s="41">
        <v>11271.88</v>
      </c>
      <c r="K39" s="48">
        <f t="shared" si="9"/>
        <v>1746.34</v>
      </c>
      <c r="L39" s="48">
        <f t="shared" si="10"/>
        <v>1746.34</v>
      </c>
      <c r="M39" s="49">
        <v>1746.34</v>
      </c>
      <c r="N39" s="50"/>
      <c r="O39" s="50"/>
      <c r="P39" s="50"/>
      <c r="Q39" s="48"/>
      <c r="R39" s="50"/>
      <c r="S39" s="50"/>
      <c r="T39" s="50"/>
      <c r="U39" s="50"/>
      <c r="V39" s="38" t="s">
        <v>203</v>
      </c>
      <c r="W39" s="38" t="s">
        <v>204</v>
      </c>
      <c r="X39" s="42" t="s">
        <v>210</v>
      </c>
      <c r="Y39" s="38"/>
    </row>
    <row r="40" s="7" customFormat="1" ht="92.1" customHeight="1" spans="1:25">
      <c r="A40" s="38">
        <v>34</v>
      </c>
      <c r="B40" s="38" t="s">
        <v>211</v>
      </c>
      <c r="C40" s="38" t="s">
        <v>212</v>
      </c>
      <c r="D40" s="38" t="s">
        <v>29</v>
      </c>
      <c r="E40" s="38" t="s">
        <v>32</v>
      </c>
      <c r="F40" s="38" t="s">
        <v>33</v>
      </c>
      <c r="G40" s="38" t="s">
        <v>213</v>
      </c>
      <c r="H40" s="39" t="s">
        <v>214</v>
      </c>
      <c r="I40" s="38" t="s">
        <v>36</v>
      </c>
      <c r="J40" s="38">
        <f>160+600+500+125</f>
        <v>1385</v>
      </c>
      <c r="K40" s="48">
        <f t="shared" si="9"/>
        <v>441.75</v>
      </c>
      <c r="L40" s="48">
        <f t="shared" si="10"/>
        <v>441.75</v>
      </c>
      <c r="M40" s="38">
        <v>441.75</v>
      </c>
      <c r="N40" s="38"/>
      <c r="O40" s="38"/>
      <c r="P40" s="38"/>
      <c r="Q40" s="38"/>
      <c r="R40" s="38"/>
      <c r="S40" s="38"/>
      <c r="T40" s="38"/>
      <c r="U40" s="38"/>
      <c r="V40" s="38" t="s">
        <v>126</v>
      </c>
      <c r="W40" s="38" t="s">
        <v>127</v>
      </c>
      <c r="X40" s="39" t="s">
        <v>215</v>
      </c>
      <c r="Y40" s="38"/>
    </row>
    <row r="41" s="5" customFormat="1" ht="78" customHeight="1" spans="1:25">
      <c r="A41" s="38">
        <v>35</v>
      </c>
      <c r="B41" s="38" t="s">
        <v>216</v>
      </c>
      <c r="C41" s="38" t="s">
        <v>217</v>
      </c>
      <c r="D41" s="38" t="s">
        <v>29</v>
      </c>
      <c r="E41" s="38" t="s">
        <v>32</v>
      </c>
      <c r="F41" s="38" t="s">
        <v>33</v>
      </c>
      <c r="G41" s="38" t="s">
        <v>218</v>
      </c>
      <c r="H41" s="39" t="s">
        <v>219</v>
      </c>
      <c r="I41" s="38" t="s">
        <v>36</v>
      </c>
      <c r="J41" s="48">
        <v>4000</v>
      </c>
      <c r="K41" s="48">
        <f t="shared" si="9"/>
        <v>922.75</v>
      </c>
      <c r="L41" s="48">
        <f t="shared" si="10"/>
        <v>922.75</v>
      </c>
      <c r="M41" s="48">
        <v>922.75</v>
      </c>
      <c r="N41" s="48"/>
      <c r="O41" s="48"/>
      <c r="P41" s="48"/>
      <c r="Q41" s="48"/>
      <c r="R41" s="48"/>
      <c r="S41" s="48"/>
      <c r="T41" s="48"/>
      <c r="U41" s="48"/>
      <c r="V41" s="38" t="s">
        <v>220</v>
      </c>
      <c r="W41" s="38" t="s">
        <v>221</v>
      </c>
      <c r="X41" s="39" t="s">
        <v>222</v>
      </c>
      <c r="Y41" s="38"/>
    </row>
    <row r="42" s="5" customFormat="1" ht="86" customHeight="1" spans="1:25">
      <c r="A42" s="38">
        <v>36</v>
      </c>
      <c r="B42" s="38" t="s">
        <v>223</v>
      </c>
      <c r="C42" s="38" t="s">
        <v>224</v>
      </c>
      <c r="D42" s="38" t="s">
        <v>29</v>
      </c>
      <c r="E42" s="38" t="s">
        <v>32</v>
      </c>
      <c r="F42" s="38" t="s">
        <v>33</v>
      </c>
      <c r="G42" s="38" t="s">
        <v>225</v>
      </c>
      <c r="H42" s="39" t="s">
        <v>226</v>
      </c>
      <c r="I42" s="38" t="s">
        <v>36</v>
      </c>
      <c r="J42" s="48">
        <v>421</v>
      </c>
      <c r="K42" s="48">
        <f t="shared" si="9"/>
        <v>2245.66</v>
      </c>
      <c r="L42" s="48">
        <f t="shared" si="10"/>
        <v>2245.66</v>
      </c>
      <c r="M42" s="48">
        <v>2245.66</v>
      </c>
      <c r="N42" s="48"/>
      <c r="O42" s="48"/>
      <c r="P42" s="48"/>
      <c r="Q42" s="48"/>
      <c r="R42" s="48"/>
      <c r="S42" s="48"/>
      <c r="T42" s="48"/>
      <c r="U42" s="48"/>
      <c r="V42" s="38" t="s">
        <v>55</v>
      </c>
      <c r="W42" s="38" t="s">
        <v>56</v>
      </c>
      <c r="X42" s="39" t="s">
        <v>227</v>
      </c>
      <c r="Y42" s="38"/>
    </row>
    <row r="43" s="5" customFormat="1" ht="86.1" customHeight="1" spans="1:25">
      <c r="A43" s="38">
        <v>37</v>
      </c>
      <c r="B43" s="38" t="s">
        <v>228</v>
      </c>
      <c r="C43" s="38" t="s">
        <v>229</v>
      </c>
      <c r="D43" s="38" t="s">
        <v>29</v>
      </c>
      <c r="E43" s="38" t="s">
        <v>32</v>
      </c>
      <c r="F43" s="38" t="s">
        <v>33</v>
      </c>
      <c r="G43" s="38" t="s">
        <v>230</v>
      </c>
      <c r="H43" s="39" t="s">
        <v>231</v>
      </c>
      <c r="I43" s="38" t="s">
        <v>36</v>
      </c>
      <c r="J43" s="38">
        <v>831.4</v>
      </c>
      <c r="K43" s="48">
        <f t="shared" si="9"/>
        <v>1550.28</v>
      </c>
      <c r="L43" s="48">
        <f t="shared" si="10"/>
        <v>1550.28</v>
      </c>
      <c r="M43" s="38">
        <v>1550.28</v>
      </c>
      <c r="N43" s="38"/>
      <c r="O43" s="38"/>
      <c r="P43" s="38"/>
      <c r="Q43" s="38"/>
      <c r="R43" s="38"/>
      <c r="S43" s="38"/>
      <c r="T43" s="38"/>
      <c r="U43" s="38"/>
      <c r="V43" s="38" t="s">
        <v>55</v>
      </c>
      <c r="W43" s="38" t="s">
        <v>56</v>
      </c>
      <c r="X43" s="39" t="s">
        <v>232</v>
      </c>
      <c r="Y43" s="38"/>
    </row>
    <row r="44" s="5" customFormat="1" ht="99" customHeight="1" spans="1:25">
      <c r="A44" s="38">
        <v>38</v>
      </c>
      <c r="B44" s="38" t="s">
        <v>233</v>
      </c>
      <c r="C44" s="38" t="s">
        <v>234</v>
      </c>
      <c r="D44" s="38" t="s">
        <v>29</v>
      </c>
      <c r="E44" s="38" t="s">
        <v>32</v>
      </c>
      <c r="F44" s="38" t="s">
        <v>33</v>
      </c>
      <c r="G44" s="38" t="s">
        <v>235</v>
      </c>
      <c r="H44" s="39" t="s">
        <v>236</v>
      </c>
      <c r="I44" s="38" t="s">
        <v>36</v>
      </c>
      <c r="J44" s="48">
        <v>5598</v>
      </c>
      <c r="K44" s="48">
        <f t="shared" si="9"/>
        <v>1708.35</v>
      </c>
      <c r="L44" s="48">
        <f t="shared" si="10"/>
        <v>1708.35</v>
      </c>
      <c r="M44" s="53">
        <v>1708.35</v>
      </c>
      <c r="N44" s="48"/>
      <c r="O44" s="48"/>
      <c r="P44" s="48"/>
      <c r="Q44" s="48"/>
      <c r="R44" s="48"/>
      <c r="S44" s="48"/>
      <c r="T44" s="48"/>
      <c r="U44" s="48"/>
      <c r="V44" s="38" t="s">
        <v>237</v>
      </c>
      <c r="W44" s="38" t="s">
        <v>238</v>
      </c>
      <c r="X44" s="39" t="s">
        <v>239</v>
      </c>
      <c r="Y44" s="38"/>
    </row>
    <row r="45" s="5" customFormat="1" ht="123" customHeight="1" spans="1:25">
      <c r="A45" s="38">
        <v>39</v>
      </c>
      <c r="B45" s="38" t="s">
        <v>240</v>
      </c>
      <c r="C45" s="38" t="s">
        <v>241</v>
      </c>
      <c r="D45" s="38" t="s">
        <v>29</v>
      </c>
      <c r="E45" s="38" t="s">
        <v>32</v>
      </c>
      <c r="F45" s="38" t="s">
        <v>33</v>
      </c>
      <c r="G45" s="38" t="s">
        <v>242</v>
      </c>
      <c r="H45" s="39" t="s">
        <v>243</v>
      </c>
      <c r="I45" s="38" t="s">
        <v>36</v>
      </c>
      <c r="J45" s="48">
        <v>5894</v>
      </c>
      <c r="K45" s="48">
        <f t="shared" si="9"/>
        <v>2765.92</v>
      </c>
      <c r="L45" s="48">
        <f t="shared" si="10"/>
        <v>2765.92</v>
      </c>
      <c r="M45" s="53">
        <v>2765.92</v>
      </c>
      <c r="N45" s="48"/>
      <c r="O45" s="48"/>
      <c r="P45" s="48"/>
      <c r="Q45" s="48"/>
      <c r="R45" s="48"/>
      <c r="S45" s="48"/>
      <c r="T45" s="48"/>
      <c r="U45" s="48"/>
      <c r="V45" s="38" t="s">
        <v>237</v>
      </c>
      <c r="W45" s="38" t="s">
        <v>238</v>
      </c>
      <c r="X45" s="39" t="s">
        <v>244</v>
      </c>
      <c r="Y45" s="38"/>
    </row>
    <row r="46" s="5" customFormat="1" ht="111" customHeight="1" spans="1:25">
      <c r="A46" s="38">
        <v>40</v>
      </c>
      <c r="B46" s="38" t="s">
        <v>245</v>
      </c>
      <c r="C46" s="38" t="s">
        <v>246</v>
      </c>
      <c r="D46" s="38" t="s">
        <v>29</v>
      </c>
      <c r="E46" s="38" t="s">
        <v>32</v>
      </c>
      <c r="F46" s="38" t="s">
        <v>33</v>
      </c>
      <c r="G46" s="38" t="s">
        <v>247</v>
      </c>
      <c r="H46" s="39" t="s">
        <v>248</v>
      </c>
      <c r="I46" s="38" t="s">
        <v>36</v>
      </c>
      <c r="J46" s="48">
        <v>6841</v>
      </c>
      <c r="K46" s="48">
        <f t="shared" si="9"/>
        <v>2733.57</v>
      </c>
      <c r="L46" s="48">
        <f t="shared" si="10"/>
        <v>2733.57</v>
      </c>
      <c r="M46" s="53">
        <v>2733.57</v>
      </c>
      <c r="N46" s="48"/>
      <c r="O46" s="48"/>
      <c r="P46" s="48"/>
      <c r="Q46" s="48"/>
      <c r="R46" s="48"/>
      <c r="S46" s="48"/>
      <c r="T46" s="48"/>
      <c r="U46" s="48"/>
      <c r="V46" s="38" t="s">
        <v>237</v>
      </c>
      <c r="W46" s="38" t="s">
        <v>238</v>
      </c>
      <c r="X46" s="39" t="s">
        <v>244</v>
      </c>
      <c r="Y46" s="38"/>
    </row>
    <row r="47" s="5" customFormat="1" ht="90.95" customHeight="1" spans="1:25">
      <c r="A47" s="38">
        <v>41</v>
      </c>
      <c r="B47" s="38" t="s">
        <v>249</v>
      </c>
      <c r="C47" s="38" t="s">
        <v>250</v>
      </c>
      <c r="D47" s="38" t="s">
        <v>29</v>
      </c>
      <c r="E47" s="38" t="s">
        <v>32</v>
      </c>
      <c r="F47" s="38" t="s">
        <v>33</v>
      </c>
      <c r="G47" s="38" t="s">
        <v>251</v>
      </c>
      <c r="H47" s="39" t="s">
        <v>252</v>
      </c>
      <c r="I47" s="38" t="s">
        <v>36</v>
      </c>
      <c r="J47" s="38">
        <v>1300</v>
      </c>
      <c r="K47" s="48">
        <f t="shared" ref="K47:K58" si="11">L47+S47+T47+U47</f>
        <v>414</v>
      </c>
      <c r="L47" s="48">
        <f t="shared" ref="L47:L58" si="12">M47+N47+O47+P47+Q47+R47</f>
        <v>414</v>
      </c>
      <c r="M47" s="48">
        <v>414</v>
      </c>
      <c r="N47" s="48"/>
      <c r="O47" s="48"/>
      <c r="P47" s="48"/>
      <c r="Q47" s="48"/>
      <c r="R47" s="48"/>
      <c r="S47" s="48"/>
      <c r="T47" s="48"/>
      <c r="U47" s="48"/>
      <c r="V47" s="38" t="s">
        <v>61</v>
      </c>
      <c r="W47" s="38" t="s">
        <v>62</v>
      </c>
      <c r="X47" s="63" t="s">
        <v>253</v>
      </c>
      <c r="Y47" s="38"/>
    </row>
    <row r="48" s="5" customFormat="1" ht="108" customHeight="1" spans="1:25">
      <c r="A48" s="38">
        <v>42</v>
      </c>
      <c r="B48" s="38" t="s">
        <v>254</v>
      </c>
      <c r="C48" s="38" t="s">
        <v>255</v>
      </c>
      <c r="D48" s="38" t="s">
        <v>29</v>
      </c>
      <c r="E48" s="38" t="s">
        <v>32</v>
      </c>
      <c r="F48" s="38" t="s">
        <v>33</v>
      </c>
      <c r="G48" s="38" t="s">
        <v>256</v>
      </c>
      <c r="H48" s="39" t="s">
        <v>257</v>
      </c>
      <c r="I48" s="38" t="s">
        <v>36</v>
      </c>
      <c r="J48" s="38">
        <v>550</v>
      </c>
      <c r="K48" s="48">
        <f t="shared" si="11"/>
        <v>573</v>
      </c>
      <c r="L48" s="48">
        <f t="shared" si="12"/>
        <v>573</v>
      </c>
      <c r="M48" s="38">
        <v>573</v>
      </c>
      <c r="N48" s="38"/>
      <c r="O48" s="54"/>
      <c r="P48" s="54"/>
      <c r="Q48" s="54"/>
      <c r="R48" s="54"/>
      <c r="S48" s="54"/>
      <c r="T48" s="54"/>
      <c r="U48" s="54"/>
      <c r="V48" s="38" t="s">
        <v>61</v>
      </c>
      <c r="W48" s="38" t="s">
        <v>62</v>
      </c>
      <c r="X48" s="63" t="s">
        <v>258</v>
      </c>
      <c r="Y48" s="54"/>
    </row>
    <row r="49" s="5" customFormat="1" ht="99.95" customHeight="1" spans="1:25">
      <c r="A49" s="38">
        <v>43</v>
      </c>
      <c r="B49" s="38" t="s">
        <v>259</v>
      </c>
      <c r="C49" s="38" t="s">
        <v>260</v>
      </c>
      <c r="D49" s="38" t="s">
        <v>29</v>
      </c>
      <c r="E49" s="38" t="s">
        <v>32</v>
      </c>
      <c r="F49" s="38" t="s">
        <v>33</v>
      </c>
      <c r="G49" s="38" t="s">
        <v>261</v>
      </c>
      <c r="H49" s="39" t="s">
        <v>262</v>
      </c>
      <c r="I49" s="52" t="s">
        <v>36</v>
      </c>
      <c r="J49" s="52">
        <v>1473</v>
      </c>
      <c r="K49" s="48">
        <f t="shared" si="11"/>
        <v>2662.8</v>
      </c>
      <c r="L49" s="48">
        <f t="shared" si="12"/>
        <v>2662.8</v>
      </c>
      <c r="M49" s="52">
        <v>2662.8</v>
      </c>
      <c r="N49" s="52"/>
      <c r="O49" s="52"/>
      <c r="P49" s="52"/>
      <c r="Q49" s="52"/>
      <c r="R49" s="52"/>
      <c r="S49" s="52"/>
      <c r="T49" s="52"/>
      <c r="U49" s="52"/>
      <c r="V49" s="38" t="s">
        <v>61</v>
      </c>
      <c r="W49" s="38" t="s">
        <v>62</v>
      </c>
      <c r="X49" s="63" t="s">
        <v>263</v>
      </c>
      <c r="Y49" s="52"/>
    </row>
    <row r="50" s="5" customFormat="1" ht="87" customHeight="1" spans="1:25">
      <c r="A50" s="38">
        <v>44</v>
      </c>
      <c r="B50" s="38" t="s">
        <v>264</v>
      </c>
      <c r="C50" s="41" t="s">
        <v>265</v>
      </c>
      <c r="D50" s="41" t="s">
        <v>29</v>
      </c>
      <c r="E50" s="41" t="s">
        <v>32</v>
      </c>
      <c r="F50" s="41" t="s">
        <v>33</v>
      </c>
      <c r="G50" s="41" t="s">
        <v>266</v>
      </c>
      <c r="H50" s="42" t="s">
        <v>267</v>
      </c>
      <c r="I50" s="41" t="s">
        <v>36</v>
      </c>
      <c r="J50" s="52">
        <v>780</v>
      </c>
      <c r="K50" s="48">
        <f t="shared" si="11"/>
        <v>373.3</v>
      </c>
      <c r="L50" s="48">
        <f t="shared" si="12"/>
        <v>373.3</v>
      </c>
      <c r="M50" s="52">
        <v>373.3</v>
      </c>
      <c r="N50" s="55"/>
      <c r="O50" s="55"/>
      <c r="P50" s="55"/>
      <c r="Q50" s="55"/>
      <c r="R50" s="55"/>
      <c r="S50" s="55"/>
      <c r="T50" s="55"/>
      <c r="U50" s="55"/>
      <c r="V50" s="38" t="s">
        <v>61</v>
      </c>
      <c r="W50" s="38" t="s">
        <v>62</v>
      </c>
      <c r="X50" s="65" t="s">
        <v>268</v>
      </c>
      <c r="Y50" s="67"/>
    </row>
    <row r="51" s="5" customFormat="1" ht="87" customHeight="1" spans="1:25">
      <c r="A51" s="38">
        <v>45</v>
      </c>
      <c r="B51" s="38" t="s">
        <v>269</v>
      </c>
      <c r="C51" s="38" t="s">
        <v>270</v>
      </c>
      <c r="D51" s="38" t="s">
        <v>29</v>
      </c>
      <c r="E51" s="38" t="s">
        <v>32</v>
      </c>
      <c r="F51" s="38" t="s">
        <v>33</v>
      </c>
      <c r="G51" s="38" t="s">
        <v>271</v>
      </c>
      <c r="H51" s="39" t="s">
        <v>272</v>
      </c>
      <c r="I51" s="38" t="s">
        <v>273</v>
      </c>
      <c r="J51" s="38">
        <v>520</v>
      </c>
      <c r="K51" s="49">
        <f t="shared" si="11"/>
        <v>120.4</v>
      </c>
      <c r="L51" s="49">
        <f t="shared" si="12"/>
        <v>120.4</v>
      </c>
      <c r="M51" s="48">
        <v>120.4</v>
      </c>
      <c r="N51" s="48"/>
      <c r="O51" s="48"/>
      <c r="P51" s="48"/>
      <c r="Q51" s="48"/>
      <c r="R51" s="48"/>
      <c r="S51" s="48"/>
      <c r="T51" s="48"/>
      <c r="U51" s="48"/>
      <c r="V51" s="38" t="s">
        <v>274</v>
      </c>
      <c r="W51" s="38" t="s">
        <v>275</v>
      </c>
      <c r="X51" s="39" t="s">
        <v>276</v>
      </c>
      <c r="Y51" s="38"/>
    </row>
    <row r="52" s="1" customFormat="1" ht="84" customHeight="1" spans="1:25">
      <c r="A52" s="38">
        <v>46</v>
      </c>
      <c r="B52" s="38" t="s">
        <v>277</v>
      </c>
      <c r="C52" s="38" t="s">
        <v>278</v>
      </c>
      <c r="D52" s="38" t="s">
        <v>29</v>
      </c>
      <c r="E52" s="38" t="s">
        <v>279</v>
      </c>
      <c r="F52" s="38" t="s">
        <v>33</v>
      </c>
      <c r="G52" s="38" t="s">
        <v>280</v>
      </c>
      <c r="H52" s="39" t="s">
        <v>281</v>
      </c>
      <c r="I52" s="38" t="s">
        <v>36</v>
      </c>
      <c r="J52" s="48">
        <v>500</v>
      </c>
      <c r="K52" s="49">
        <f t="shared" si="11"/>
        <v>272</v>
      </c>
      <c r="L52" s="49">
        <f t="shared" si="12"/>
        <v>272</v>
      </c>
      <c r="M52" s="48">
        <v>272</v>
      </c>
      <c r="N52" s="48"/>
      <c r="O52" s="48"/>
      <c r="P52" s="48"/>
      <c r="Q52" s="48"/>
      <c r="R52" s="48"/>
      <c r="S52" s="48"/>
      <c r="T52" s="48"/>
      <c r="U52" s="48"/>
      <c r="V52" s="38" t="s">
        <v>196</v>
      </c>
      <c r="W52" s="38" t="s">
        <v>197</v>
      </c>
      <c r="X52" s="39" t="s">
        <v>282</v>
      </c>
      <c r="Y52" s="38"/>
    </row>
    <row r="53" s="5" customFormat="1" ht="75.95" customHeight="1" spans="1:25">
      <c r="A53" s="38">
        <v>47</v>
      </c>
      <c r="B53" s="38" t="s">
        <v>283</v>
      </c>
      <c r="C53" s="38" t="s">
        <v>284</v>
      </c>
      <c r="D53" s="38" t="s">
        <v>29</v>
      </c>
      <c r="E53" s="38" t="s">
        <v>279</v>
      </c>
      <c r="F53" s="38" t="s">
        <v>33</v>
      </c>
      <c r="G53" s="38" t="s">
        <v>285</v>
      </c>
      <c r="H53" s="39" t="s">
        <v>286</v>
      </c>
      <c r="I53" s="38" t="s">
        <v>287</v>
      </c>
      <c r="J53" s="38">
        <v>12</v>
      </c>
      <c r="K53" s="49">
        <f t="shared" si="11"/>
        <v>720</v>
      </c>
      <c r="L53" s="49">
        <f t="shared" si="12"/>
        <v>720</v>
      </c>
      <c r="M53" s="50">
        <v>720</v>
      </c>
      <c r="N53" s="50"/>
      <c r="O53" s="50"/>
      <c r="P53" s="50"/>
      <c r="Q53" s="50"/>
      <c r="R53" s="50"/>
      <c r="S53" s="50"/>
      <c r="T53" s="50"/>
      <c r="U53" s="50"/>
      <c r="V53" s="38" t="s">
        <v>288</v>
      </c>
      <c r="W53" s="38" t="s">
        <v>289</v>
      </c>
      <c r="X53" s="39" t="s">
        <v>290</v>
      </c>
      <c r="Y53" s="38"/>
    </row>
    <row r="54" s="5" customFormat="1" ht="95.1" customHeight="1" spans="1:25">
      <c r="A54" s="38">
        <v>48</v>
      </c>
      <c r="B54" s="38" t="s">
        <v>283</v>
      </c>
      <c r="C54" s="38" t="s">
        <v>291</v>
      </c>
      <c r="D54" s="38" t="s">
        <v>29</v>
      </c>
      <c r="E54" s="38" t="s">
        <v>279</v>
      </c>
      <c r="F54" s="38" t="s">
        <v>33</v>
      </c>
      <c r="G54" s="38" t="s">
        <v>292</v>
      </c>
      <c r="H54" s="39" t="s">
        <v>293</v>
      </c>
      <c r="I54" s="38" t="s">
        <v>294</v>
      </c>
      <c r="J54" s="38">
        <v>5</v>
      </c>
      <c r="K54" s="49">
        <f t="shared" si="11"/>
        <v>180.3</v>
      </c>
      <c r="L54" s="49">
        <f t="shared" si="12"/>
        <v>180.3</v>
      </c>
      <c r="M54" s="50">
        <v>180.3</v>
      </c>
      <c r="N54" s="50"/>
      <c r="O54" s="50"/>
      <c r="P54" s="50"/>
      <c r="Q54" s="50"/>
      <c r="R54" s="50"/>
      <c r="S54" s="50"/>
      <c r="T54" s="50"/>
      <c r="U54" s="50"/>
      <c r="V54" s="38" t="s">
        <v>295</v>
      </c>
      <c r="W54" s="38" t="s">
        <v>296</v>
      </c>
      <c r="X54" s="39" t="s">
        <v>297</v>
      </c>
      <c r="Y54" s="38"/>
    </row>
    <row r="55" s="5" customFormat="1" ht="60" customHeight="1" spans="1:25">
      <c r="A55" s="38">
        <v>49</v>
      </c>
      <c r="B55" s="38" t="s">
        <v>298</v>
      </c>
      <c r="C55" s="38" t="s">
        <v>299</v>
      </c>
      <c r="D55" s="38" t="s">
        <v>29</v>
      </c>
      <c r="E55" s="38" t="s">
        <v>32</v>
      </c>
      <c r="F55" s="38" t="s">
        <v>33</v>
      </c>
      <c r="G55" s="38" t="s">
        <v>300</v>
      </c>
      <c r="H55" s="39" t="s">
        <v>301</v>
      </c>
      <c r="I55" s="38" t="s">
        <v>302</v>
      </c>
      <c r="J55" s="38">
        <v>1</v>
      </c>
      <c r="K55" s="49">
        <f t="shared" si="11"/>
        <v>100</v>
      </c>
      <c r="L55" s="49">
        <f t="shared" si="12"/>
        <v>100</v>
      </c>
      <c r="M55" s="48">
        <v>100</v>
      </c>
      <c r="N55" s="48"/>
      <c r="O55" s="48"/>
      <c r="P55" s="48"/>
      <c r="Q55" s="48"/>
      <c r="R55" s="48"/>
      <c r="S55" s="48"/>
      <c r="T55" s="48"/>
      <c r="U55" s="48"/>
      <c r="V55" s="38" t="s">
        <v>166</v>
      </c>
      <c r="W55" s="38" t="s">
        <v>167</v>
      </c>
      <c r="X55" s="39" t="s">
        <v>303</v>
      </c>
      <c r="Y55" s="38"/>
    </row>
    <row r="56" s="5" customFormat="1" ht="101.1" customHeight="1" spans="1:25">
      <c r="A56" s="38">
        <v>50</v>
      </c>
      <c r="B56" s="38" t="s">
        <v>298</v>
      </c>
      <c r="C56" s="38" t="s">
        <v>304</v>
      </c>
      <c r="D56" s="38" t="s">
        <v>29</v>
      </c>
      <c r="E56" s="38" t="s">
        <v>32</v>
      </c>
      <c r="F56" s="38" t="s">
        <v>33</v>
      </c>
      <c r="G56" s="38" t="s">
        <v>305</v>
      </c>
      <c r="H56" s="39" t="s">
        <v>306</v>
      </c>
      <c r="I56" s="38" t="s">
        <v>273</v>
      </c>
      <c r="J56" s="48">
        <v>1407</v>
      </c>
      <c r="K56" s="49">
        <f t="shared" si="11"/>
        <v>140.7</v>
      </c>
      <c r="L56" s="49">
        <f t="shared" si="12"/>
        <v>140.7</v>
      </c>
      <c r="M56" s="48">
        <v>140.7</v>
      </c>
      <c r="N56" s="48"/>
      <c r="O56" s="48"/>
      <c r="P56" s="48"/>
      <c r="Q56" s="48"/>
      <c r="R56" s="48"/>
      <c r="S56" s="48"/>
      <c r="T56" s="48"/>
      <c r="U56" s="48"/>
      <c r="V56" s="38" t="s">
        <v>49</v>
      </c>
      <c r="W56" s="38" t="s">
        <v>50</v>
      </c>
      <c r="X56" s="39" t="s">
        <v>307</v>
      </c>
      <c r="Y56" s="38"/>
    </row>
    <row r="57" s="1" customFormat="1" ht="93.95" customHeight="1" spans="1:25">
      <c r="A57" s="38">
        <v>51</v>
      </c>
      <c r="B57" s="38" t="s">
        <v>308</v>
      </c>
      <c r="C57" s="41" t="s">
        <v>309</v>
      </c>
      <c r="D57" s="41" t="s">
        <v>29</v>
      </c>
      <c r="E57" s="41" t="s">
        <v>279</v>
      </c>
      <c r="F57" s="41" t="s">
        <v>33</v>
      </c>
      <c r="G57" s="41" t="s">
        <v>310</v>
      </c>
      <c r="H57" s="42" t="s">
        <v>311</v>
      </c>
      <c r="I57" s="41" t="s">
        <v>36</v>
      </c>
      <c r="J57" s="41">
        <v>437</v>
      </c>
      <c r="K57" s="56">
        <f t="shared" si="11"/>
        <v>249</v>
      </c>
      <c r="L57" s="56">
        <f t="shared" si="12"/>
        <v>249</v>
      </c>
      <c r="M57" s="48"/>
      <c r="N57" s="48"/>
      <c r="O57" s="48">
        <v>249</v>
      </c>
      <c r="P57" s="48"/>
      <c r="Q57" s="48"/>
      <c r="R57" s="48"/>
      <c r="S57" s="48"/>
      <c r="T57" s="48"/>
      <c r="U57" s="48"/>
      <c r="V57" s="38" t="s">
        <v>312</v>
      </c>
      <c r="W57" s="38" t="s">
        <v>313</v>
      </c>
      <c r="X57" s="66" t="s">
        <v>314</v>
      </c>
      <c r="Y57" s="38"/>
    </row>
    <row r="58" s="5" customFormat="1" ht="102" customHeight="1" spans="1:25">
      <c r="A58" s="38">
        <v>52</v>
      </c>
      <c r="B58" s="38" t="s">
        <v>315</v>
      </c>
      <c r="C58" s="38" t="s">
        <v>316</v>
      </c>
      <c r="D58" s="38" t="s">
        <v>29</v>
      </c>
      <c r="E58" s="38" t="s">
        <v>317</v>
      </c>
      <c r="F58" s="38" t="s">
        <v>318</v>
      </c>
      <c r="G58" s="38" t="s">
        <v>319</v>
      </c>
      <c r="H58" s="39" t="s">
        <v>320</v>
      </c>
      <c r="I58" s="38" t="s">
        <v>321</v>
      </c>
      <c r="J58" s="48">
        <v>4940</v>
      </c>
      <c r="K58" s="49">
        <f t="shared" si="11"/>
        <v>346.5</v>
      </c>
      <c r="L58" s="49">
        <f t="shared" si="12"/>
        <v>346.5</v>
      </c>
      <c r="M58" s="48">
        <v>346.5</v>
      </c>
      <c r="N58" s="48"/>
      <c r="O58" s="48"/>
      <c r="P58" s="48"/>
      <c r="Q58" s="48"/>
      <c r="R58" s="48"/>
      <c r="S58" s="48"/>
      <c r="T58" s="48"/>
      <c r="U58" s="48"/>
      <c r="V58" s="38" t="s">
        <v>49</v>
      </c>
      <c r="W58" s="38" t="s">
        <v>50</v>
      </c>
      <c r="X58" s="39" t="s">
        <v>322</v>
      </c>
      <c r="Y58" s="38"/>
    </row>
    <row r="59" s="5" customFormat="1" ht="94.5" spans="1:25">
      <c r="A59" s="38">
        <v>53</v>
      </c>
      <c r="B59" s="38" t="s">
        <v>323</v>
      </c>
      <c r="C59" s="38" t="s">
        <v>324</v>
      </c>
      <c r="D59" s="38" t="s">
        <v>29</v>
      </c>
      <c r="E59" s="38" t="s">
        <v>325</v>
      </c>
      <c r="F59" s="38" t="s">
        <v>33</v>
      </c>
      <c r="G59" s="38" t="s">
        <v>326</v>
      </c>
      <c r="H59" s="39" t="s">
        <v>327</v>
      </c>
      <c r="I59" s="38" t="s">
        <v>328</v>
      </c>
      <c r="J59" s="38">
        <v>2.27</v>
      </c>
      <c r="K59" s="49">
        <f t="shared" ref="K59:K90" si="13">L59+S59+T59+U59</f>
        <v>222.3</v>
      </c>
      <c r="L59" s="49">
        <f t="shared" ref="L59:L90" si="14">M59+N59+O59+P59+Q59+R59</f>
        <v>222.3</v>
      </c>
      <c r="M59" s="57"/>
      <c r="N59" s="50"/>
      <c r="O59" s="50"/>
      <c r="P59" s="50"/>
      <c r="Q59" s="48">
        <v>222.3</v>
      </c>
      <c r="R59" s="50"/>
      <c r="S59" s="50"/>
      <c r="T59" s="50"/>
      <c r="U59" s="50"/>
      <c r="V59" s="38" t="s">
        <v>329</v>
      </c>
      <c r="W59" s="38" t="s">
        <v>330</v>
      </c>
      <c r="X59" s="39" t="s">
        <v>331</v>
      </c>
      <c r="Y59" s="38" t="s">
        <v>332</v>
      </c>
    </row>
    <row r="60" s="5" customFormat="1" ht="131.1" customHeight="1" spans="1:25">
      <c r="A60" s="38">
        <v>54</v>
      </c>
      <c r="B60" s="38" t="s">
        <v>333</v>
      </c>
      <c r="C60" s="41" t="s">
        <v>334</v>
      </c>
      <c r="D60" s="41" t="s">
        <v>29</v>
      </c>
      <c r="E60" s="38" t="s">
        <v>32</v>
      </c>
      <c r="F60" s="41" t="s">
        <v>335</v>
      </c>
      <c r="G60" s="41" t="s">
        <v>336</v>
      </c>
      <c r="H60" s="42" t="s">
        <v>337</v>
      </c>
      <c r="I60" s="41" t="s">
        <v>328</v>
      </c>
      <c r="J60" s="41">
        <v>5.113</v>
      </c>
      <c r="K60" s="49">
        <f t="shared" si="13"/>
        <v>570.34</v>
      </c>
      <c r="L60" s="49">
        <f t="shared" si="14"/>
        <v>570.34</v>
      </c>
      <c r="M60" s="57"/>
      <c r="N60" s="50"/>
      <c r="O60" s="50">
        <v>570.34</v>
      </c>
      <c r="P60" s="50"/>
      <c r="Q60" s="48"/>
      <c r="R60" s="50"/>
      <c r="S60" s="50"/>
      <c r="T60" s="50"/>
      <c r="U60" s="50"/>
      <c r="V60" s="38" t="s">
        <v>73</v>
      </c>
      <c r="W60" s="38" t="s">
        <v>74</v>
      </c>
      <c r="X60" s="39" t="s">
        <v>338</v>
      </c>
      <c r="Y60" s="38" t="s">
        <v>339</v>
      </c>
    </row>
    <row r="61" s="5" customFormat="1" ht="131.1" customHeight="1" spans="1:25">
      <c r="A61" s="38">
        <v>55</v>
      </c>
      <c r="B61" s="38" t="s">
        <v>333</v>
      </c>
      <c r="C61" s="41" t="s">
        <v>340</v>
      </c>
      <c r="D61" s="41" t="s">
        <v>29</v>
      </c>
      <c r="E61" s="38" t="s">
        <v>32</v>
      </c>
      <c r="F61" s="41" t="s">
        <v>335</v>
      </c>
      <c r="G61" s="41" t="s">
        <v>341</v>
      </c>
      <c r="H61" s="42" t="s">
        <v>342</v>
      </c>
      <c r="I61" s="41" t="s">
        <v>328</v>
      </c>
      <c r="J61" s="41">
        <v>1.1</v>
      </c>
      <c r="K61" s="49">
        <f t="shared" si="13"/>
        <v>98</v>
      </c>
      <c r="L61" s="49">
        <f t="shared" si="14"/>
        <v>98</v>
      </c>
      <c r="M61" s="57"/>
      <c r="N61" s="50"/>
      <c r="O61" s="50">
        <v>98</v>
      </c>
      <c r="P61" s="50"/>
      <c r="Q61" s="48"/>
      <c r="R61" s="50"/>
      <c r="S61" s="50"/>
      <c r="T61" s="50"/>
      <c r="U61" s="50"/>
      <c r="V61" s="38" t="s">
        <v>136</v>
      </c>
      <c r="W61" s="38" t="s">
        <v>137</v>
      </c>
      <c r="X61" s="39" t="s">
        <v>338</v>
      </c>
      <c r="Y61" s="38" t="s">
        <v>339</v>
      </c>
    </row>
    <row r="62" s="1" customFormat="1" ht="276" customHeight="1" spans="1:25">
      <c r="A62" s="38">
        <v>56</v>
      </c>
      <c r="B62" s="38" t="s">
        <v>343</v>
      </c>
      <c r="C62" s="38" t="s">
        <v>344</v>
      </c>
      <c r="D62" s="38" t="s">
        <v>29</v>
      </c>
      <c r="E62" s="38" t="s">
        <v>32</v>
      </c>
      <c r="F62" s="38" t="s">
        <v>33</v>
      </c>
      <c r="G62" s="38" t="s">
        <v>345</v>
      </c>
      <c r="H62" s="39" t="s">
        <v>346</v>
      </c>
      <c r="I62" s="38" t="s">
        <v>36</v>
      </c>
      <c r="J62" s="38">
        <v>1977</v>
      </c>
      <c r="K62" s="49">
        <f t="shared" si="13"/>
        <v>896.65</v>
      </c>
      <c r="L62" s="49">
        <f t="shared" si="14"/>
        <v>896.65</v>
      </c>
      <c r="M62" s="57"/>
      <c r="N62" s="50"/>
      <c r="O62" s="48">
        <v>896.65</v>
      </c>
      <c r="P62" s="50"/>
      <c r="Q62" s="50"/>
      <c r="R62" s="50"/>
      <c r="S62" s="50"/>
      <c r="T62" s="50"/>
      <c r="U62" s="50"/>
      <c r="V62" s="38" t="s">
        <v>73</v>
      </c>
      <c r="W62" s="38" t="s">
        <v>74</v>
      </c>
      <c r="X62" s="39" t="s">
        <v>347</v>
      </c>
      <c r="Y62" s="38" t="s">
        <v>339</v>
      </c>
    </row>
    <row r="63" s="9" customFormat="1" ht="117" customHeight="1" spans="1:25">
      <c r="A63" s="38">
        <v>57</v>
      </c>
      <c r="B63" s="41" t="s">
        <v>348</v>
      </c>
      <c r="C63" s="41" t="s">
        <v>349</v>
      </c>
      <c r="D63" s="41" t="s">
        <v>29</v>
      </c>
      <c r="E63" s="41" t="s">
        <v>32</v>
      </c>
      <c r="F63" s="41" t="s">
        <v>33</v>
      </c>
      <c r="G63" s="41" t="s">
        <v>350</v>
      </c>
      <c r="H63" s="42" t="s">
        <v>351</v>
      </c>
      <c r="I63" s="41" t="s">
        <v>328</v>
      </c>
      <c r="J63" s="41">
        <v>26.35</v>
      </c>
      <c r="K63" s="49">
        <f t="shared" si="13"/>
        <v>2977.55</v>
      </c>
      <c r="L63" s="49">
        <f t="shared" si="14"/>
        <v>2977.55</v>
      </c>
      <c r="M63" s="41">
        <v>2977.55</v>
      </c>
      <c r="N63" s="41"/>
      <c r="O63" s="41"/>
      <c r="P63" s="41"/>
      <c r="Q63" s="41"/>
      <c r="R63" s="41"/>
      <c r="S63" s="41"/>
      <c r="T63" s="41"/>
      <c r="U63" s="41"/>
      <c r="V63" s="41" t="s">
        <v>352</v>
      </c>
      <c r="W63" s="41" t="s">
        <v>353</v>
      </c>
      <c r="X63" s="42" t="s">
        <v>354</v>
      </c>
      <c r="Y63" s="41"/>
    </row>
    <row r="64" s="9" customFormat="1" ht="125.1" customHeight="1" spans="1:25">
      <c r="A64" s="38">
        <v>58</v>
      </c>
      <c r="B64" s="41" t="s">
        <v>348</v>
      </c>
      <c r="C64" s="41" t="s">
        <v>355</v>
      </c>
      <c r="D64" s="41" t="s">
        <v>29</v>
      </c>
      <c r="E64" s="41" t="s">
        <v>32</v>
      </c>
      <c r="F64" s="41" t="s">
        <v>33</v>
      </c>
      <c r="G64" s="41" t="s">
        <v>356</v>
      </c>
      <c r="H64" s="42" t="s">
        <v>357</v>
      </c>
      <c r="I64" s="41" t="s">
        <v>328</v>
      </c>
      <c r="J64" s="41">
        <v>23.418</v>
      </c>
      <c r="K64" s="49">
        <f t="shared" si="13"/>
        <v>2833.57</v>
      </c>
      <c r="L64" s="49">
        <f t="shared" si="14"/>
        <v>2833.57</v>
      </c>
      <c r="M64" s="41">
        <v>2833.57</v>
      </c>
      <c r="N64" s="41"/>
      <c r="O64" s="41"/>
      <c r="P64" s="41"/>
      <c r="Q64" s="41"/>
      <c r="R64" s="41"/>
      <c r="S64" s="41"/>
      <c r="T64" s="41"/>
      <c r="U64" s="41"/>
      <c r="V64" s="41" t="s">
        <v>352</v>
      </c>
      <c r="W64" s="41" t="s">
        <v>353</v>
      </c>
      <c r="X64" s="42" t="s">
        <v>358</v>
      </c>
      <c r="Y64" s="41"/>
    </row>
    <row r="65" s="9" customFormat="1" ht="108" customHeight="1" spans="1:25">
      <c r="A65" s="38">
        <v>59</v>
      </c>
      <c r="B65" s="41" t="s">
        <v>348</v>
      </c>
      <c r="C65" s="41" t="s">
        <v>359</v>
      </c>
      <c r="D65" s="41" t="s">
        <v>29</v>
      </c>
      <c r="E65" s="41" t="s">
        <v>32</v>
      </c>
      <c r="F65" s="41" t="s">
        <v>33</v>
      </c>
      <c r="G65" s="41" t="s">
        <v>360</v>
      </c>
      <c r="H65" s="42" t="s">
        <v>361</v>
      </c>
      <c r="I65" s="41" t="s">
        <v>328</v>
      </c>
      <c r="J65" s="41">
        <v>4.711</v>
      </c>
      <c r="K65" s="49">
        <f t="shared" si="13"/>
        <v>494.65</v>
      </c>
      <c r="L65" s="49">
        <f t="shared" si="14"/>
        <v>494.65</v>
      </c>
      <c r="M65" s="41">
        <v>494.65</v>
      </c>
      <c r="N65" s="41"/>
      <c r="O65" s="41"/>
      <c r="P65" s="41"/>
      <c r="Q65" s="41"/>
      <c r="R65" s="41"/>
      <c r="S65" s="41"/>
      <c r="T65" s="41"/>
      <c r="U65" s="41"/>
      <c r="V65" s="41" t="s">
        <v>352</v>
      </c>
      <c r="W65" s="41" t="s">
        <v>353</v>
      </c>
      <c r="X65" s="63" t="s">
        <v>362</v>
      </c>
      <c r="Y65" s="41"/>
    </row>
    <row r="66" s="9" customFormat="1" ht="102.95" customHeight="1" spans="1:25">
      <c r="A66" s="38">
        <v>60</v>
      </c>
      <c r="B66" s="41" t="s">
        <v>348</v>
      </c>
      <c r="C66" s="41" t="s">
        <v>363</v>
      </c>
      <c r="D66" s="41" t="s">
        <v>29</v>
      </c>
      <c r="E66" s="41" t="s">
        <v>32</v>
      </c>
      <c r="F66" s="41" t="s">
        <v>33</v>
      </c>
      <c r="G66" s="41" t="s">
        <v>364</v>
      </c>
      <c r="H66" s="42" t="s">
        <v>365</v>
      </c>
      <c r="I66" s="41" t="s">
        <v>328</v>
      </c>
      <c r="J66" s="41">
        <v>24</v>
      </c>
      <c r="K66" s="49">
        <f t="shared" si="13"/>
        <v>2712</v>
      </c>
      <c r="L66" s="49">
        <f t="shared" si="14"/>
        <v>2712</v>
      </c>
      <c r="M66" s="41">
        <v>2712</v>
      </c>
      <c r="N66" s="41"/>
      <c r="O66" s="41"/>
      <c r="P66" s="41"/>
      <c r="Q66" s="41"/>
      <c r="R66" s="41"/>
      <c r="S66" s="41"/>
      <c r="T66" s="41"/>
      <c r="U66" s="41"/>
      <c r="V66" s="41" t="s">
        <v>352</v>
      </c>
      <c r="W66" s="41" t="s">
        <v>353</v>
      </c>
      <c r="X66" s="63" t="s">
        <v>366</v>
      </c>
      <c r="Y66" s="41"/>
    </row>
    <row r="67" s="9" customFormat="1" ht="105.95" customHeight="1" spans="1:25">
      <c r="A67" s="38">
        <v>61</v>
      </c>
      <c r="B67" s="41" t="s">
        <v>348</v>
      </c>
      <c r="C67" s="41" t="s">
        <v>367</v>
      </c>
      <c r="D67" s="41" t="s">
        <v>29</v>
      </c>
      <c r="E67" s="41" t="s">
        <v>32</v>
      </c>
      <c r="F67" s="41" t="s">
        <v>33</v>
      </c>
      <c r="G67" s="41" t="s">
        <v>368</v>
      </c>
      <c r="H67" s="42" t="s">
        <v>369</v>
      </c>
      <c r="I67" s="41" t="s">
        <v>328</v>
      </c>
      <c r="J67" s="41">
        <v>21.286</v>
      </c>
      <c r="K67" s="49">
        <f t="shared" si="13"/>
        <v>2235.03</v>
      </c>
      <c r="L67" s="49">
        <f t="shared" si="14"/>
        <v>2235.03</v>
      </c>
      <c r="M67" s="41">
        <v>2235.03</v>
      </c>
      <c r="N67" s="41"/>
      <c r="O67" s="41"/>
      <c r="P67" s="41"/>
      <c r="Q67" s="41"/>
      <c r="R67" s="41"/>
      <c r="S67" s="41"/>
      <c r="T67" s="41"/>
      <c r="U67" s="41"/>
      <c r="V67" s="41" t="s">
        <v>352</v>
      </c>
      <c r="W67" s="41" t="s">
        <v>353</v>
      </c>
      <c r="X67" s="63" t="s">
        <v>370</v>
      </c>
      <c r="Y67" s="41"/>
    </row>
    <row r="68" s="9" customFormat="1" ht="108" customHeight="1" spans="1:25">
      <c r="A68" s="38">
        <v>62</v>
      </c>
      <c r="B68" s="41" t="s">
        <v>348</v>
      </c>
      <c r="C68" s="41" t="s">
        <v>371</v>
      </c>
      <c r="D68" s="41" t="s">
        <v>29</v>
      </c>
      <c r="E68" s="41" t="s">
        <v>32</v>
      </c>
      <c r="F68" s="41" t="s">
        <v>33</v>
      </c>
      <c r="G68" s="41" t="s">
        <v>372</v>
      </c>
      <c r="H68" s="42" t="s">
        <v>373</v>
      </c>
      <c r="I68" s="41" t="s">
        <v>328</v>
      </c>
      <c r="J68" s="41">
        <v>20.226</v>
      </c>
      <c r="K68" s="49">
        <f t="shared" si="13"/>
        <v>2285.54</v>
      </c>
      <c r="L68" s="49">
        <f t="shared" si="14"/>
        <v>2285.54</v>
      </c>
      <c r="M68" s="41">
        <v>2285.54</v>
      </c>
      <c r="N68" s="41"/>
      <c r="O68" s="41"/>
      <c r="P68" s="41"/>
      <c r="Q68" s="41"/>
      <c r="R68" s="41"/>
      <c r="S68" s="41"/>
      <c r="T68" s="41"/>
      <c r="U68" s="41"/>
      <c r="V68" s="41" t="s">
        <v>352</v>
      </c>
      <c r="W68" s="41" t="s">
        <v>353</v>
      </c>
      <c r="X68" s="63" t="s">
        <v>374</v>
      </c>
      <c r="Y68" s="41"/>
    </row>
    <row r="69" s="9" customFormat="1" ht="102.95" customHeight="1" spans="1:25">
      <c r="A69" s="38">
        <v>63</v>
      </c>
      <c r="B69" s="41" t="s">
        <v>348</v>
      </c>
      <c r="C69" s="41" t="s">
        <v>375</v>
      </c>
      <c r="D69" s="41" t="s">
        <v>29</v>
      </c>
      <c r="E69" s="41" t="s">
        <v>32</v>
      </c>
      <c r="F69" s="41" t="s">
        <v>33</v>
      </c>
      <c r="G69" s="41" t="s">
        <v>376</v>
      </c>
      <c r="H69" s="42" t="s">
        <v>377</v>
      </c>
      <c r="I69" s="41" t="s">
        <v>328</v>
      </c>
      <c r="J69" s="41">
        <v>18.01</v>
      </c>
      <c r="K69" s="49">
        <f t="shared" si="13"/>
        <v>2161.2</v>
      </c>
      <c r="L69" s="49">
        <f t="shared" si="14"/>
        <v>2161.2</v>
      </c>
      <c r="M69" s="41">
        <v>2161.2</v>
      </c>
      <c r="N69" s="41"/>
      <c r="O69" s="41"/>
      <c r="P69" s="41"/>
      <c r="Q69" s="41"/>
      <c r="R69" s="41"/>
      <c r="S69" s="41"/>
      <c r="T69" s="41"/>
      <c r="U69" s="41"/>
      <c r="V69" s="41" t="s">
        <v>352</v>
      </c>
      <c r="W69" s="41" t="s">
        <v>353</v>
      </c>
      <c r="X69" s="63" t="s">
        <v>378</v>
      </c>
      <c r="Y69" s="41"/>
    </row>
    <row r="70" s="9" customFormat="1" ht="102" customHeight="1" spans="1:25">
      <c r="A70" s="38">
        <v>64</v>
      </c>
      <c r="B70" s="41" t="s">
        <v>348</v>
      </c>
      <c r="C70" s="41" t="s">
        <v>379</v>
      </c>
      <c r="D70" s="41" t="s">
        <v>29</v>
      </c>
      <c r="E70" s="41" t="s">
        <v>32</v>
      </c>
      <c r="F70" s="41" t="s">
        <v>33</v>
      </c>
      <c r="G70" s="41" t="s">
        <v>380</v>
      </c>
      <c r="H70" s="42" t="s">
        <v>381</v>
      </c>
      <c r="I70" s="41" t="s">
        <v>328</v>
      </c>
      <c r="J70" s="41">
        <v>6.246</v>
      </c>
      <c r="K70" s="49">
        <f t="shared" si="13"/>
        <v>749.52</v>
      </c>
      <c r="L70" s="49">
        <f t="shared" si="14"/>
        <v>749.52</v>
      </c>
      <c r="M70" s="41">
        <v>749.52</v>
      </c>
      <c r="N70" s="41"/>
      <c r="O70" s="41"/>
      <c r="P70" s="41"/>
      <c r="Q70" s="41"/>
      <c r="R70" s="41"/>
      <c r="S70" s="41"/>
      <c r="T70" s="41"/>
      <c r="U70" s="41"/>
      <c r="V70" s="41" t="s">
        <v>352</v>
      </c>
      <c r="W70" s="41" t="s">
        <v>353</v>
      </c>
      <c r="X70" s="63" t="s">
        <v>382</v>
      </c>
      <c r="Y70" s="41"/>
    </row>
    <row r="71" s="9" customFormat="1" ht="110.1" customHeight="1" spans="1:25">
      <c r="A71" s="38">
        <v>65</v>
      </c>
      <c r="B71" s="41" t="s">
        <v>348</v>
      </c>
      <c r="C71" s="41" t="s">
        <v>383</v>
      </c>
      <c r="D71" s="41" t="s">
        <v>29</v>
      </c>
      <c r="E71" s="41" t="s">
        <v>32</v>
      </c>
      <c r="F71" s="41" t="s">
        <v>33</v>
      </c>
      <c r="G71" s="41" t="s">
        <v>384</v>
      </c>
      <c r="H71" s="42" t="s">
        <v>385</v>
      </c>
      <c r="I71" s="41" t="s">
        <v>328</v>
      </c>
      <c r="J71" s="41">
        <v>5.88</v>
      </c>
      <c r="K71" s="49">
        <f t="shared" si="13"/>
        <v>705.6</v>
      </c>
      <c r="L71" s="49">
        <f t="shared" si="14"/>
        <v>705.6</v>
      </c>
      <c r="M71" s="41">
        <v>705.6</v>
      </c>
      <c r="N71" s="41"/>
      <c r="O71" s="41"/>
      <c r="P71" s="41"/>
      <c r="Q71" s="41"/>
      <c r="R71" s="41"/>
      <c r="S71" s="41"/>
      <c r="T71" s="41"/>
      <c r="U71" s="41"/>
      <c r="V71" s="41" t="s">
        <v>352</v>
      </c>
      <c r="W71" s="41" t="s">
        <v>353</v>
      </c>
      <c r="X71" s="63" t="s">
        <v>386</v>
      </c>
      <c r="Y71" s="41"/>
    </row>
    <row r="72" s="9" customFormat="1" ht="114" customHeight="1" spans="1:25">
      <c r="A72" s="38">
        <v>66</v>
      </c>
      <c r="B72" s="41" t="s">
        <v>348</v>
      </c>
      <c r="C72" s="41" t="s">
        <v>387</v>
      </c>
      <c r="D72" s="41" t="s">
        <v>29</v>
      </c>
      <c r="E72" s="41" t="s">
        <v>32</v>
      </c>
      <c r="F72" s="41" t="s">
        <v>33</v>
      </c>
      <c r="G72" s="41" t="s">
        <v>388</v>
      </c>
      <c r="H72" s="42" t="s">
        <v>389</v>
      </c>
      <c r="I72" s="41" t="s">
        <v>328</v>
      </c>
      <c r="J72" s="41">
        <v>3.63</v>
      </c>
      <c r="K72" s="49">
        <f t="shared" si="13"/>
        <v>453.75</v>
      </c>
      <c r="L72" s="49">
        <f t="shared" si="14"/>
        <v>453.75</v>
      </c>
      <c r="M72" s="41">
        <v>453.75</v>
      </c>
      <c r="N72" s="41"/>
      <c r="O72" s="41"/>
      <c r="P72" s="41"/>
      <c r="Q72" s="41"/>
      <c r="R72" s="41"/>
      <c r="S72" s="41"/>
      <c r="T72" s="41"/>
      <c r="U72" s="41"/>
      <c r="V72" s="41" t="s">
        <v>352</v>
      </c>
      <c r="W72" s="41" t="s">
        <v>353</v>
      </c>
      <c r="X72" s="42" t="s">
        <v>390</v>
      </c>
      <c r="Y72" s="41"/>
    </row>
    <row r="73" s="9" customFormat="1" ht="105.95" customHeight="1" spans="1:25">
      <c r="A73" s="38">
        <v>67</v>
      </c>
      <c r="B73" s="41" t="s">
        <v>348</v>
      </c>
      <c r="C73" s="41" t="s">
        <v>391</v>
      </c>
      <c r="D73" s="41" t="s">
        <v>29</v>
      </c>
      <c r="E73" s="41" t="s">
        <v>32</v>
      </c>
      <c r="F73" s="41" t="s">
        <v>33</v>
      </c>
      <c r="G73" s="41" t="s">
        <v>392</v>
      </c>
      <c r="H73" s="42" t="s">
        <v>393</v>
      </c>
      <c r="I73" s="41" t="s">
        <v>328</v>
      </c>
      <c r="J73" s="41">
        <v>12.38</v>
      </c>
      <c r="K73" s="49">
        <f t="shared" si="13"/>
        <v>1485.6</v>
      </c>
      <c r="L73" s="49">
        <f t="shared" si="14"/>
        <v>1485.6</v>
      </c>
      <c r="M73" s="41">
        <v>1485.6</v>
      </c>
      <c r="N73" s="41"/>
      <c r="O73" s="41"/>
      <c r="P73" s="41"/>
      <c r="Q73" s="41"/>
      <c r="R73" s="41"/>
      <c r="S73" s="41"/>
      <c r="T73" s="41"/>
      <c r="U73" s="41"/>
      <c r="V73" s="41" t="s">
        <v>352</v>
      </c>
      <c r="W73" s="41" t="s">
        <v>353</v>
      </c>
      <c r="X73" s="63" t="s">
        <v>394</v>
      </c>
      <c r="Y73" s="41"/>
    </row>
    <row r="74" s="9" customFormat="1" ht="105.95" customHeight="1" spans="1:25">
      <c r="A74" s="38">
        <v>68</v>
      </c>
      <c r="B74" s="41" t="s">
        <v>348</v>
      </c>
      <c r="C74" s="41" t="s">
        <v>395</v>
      </c>
      <c r="D74" s="41" t="s">
        <v>29</v>
      </c>
      <c r="E74" s="41" t="s">
        <v>32</v>
      </c>
      <c r="F74" s="41" t="s">
        <v>33</v>
      </c>
      <c r="G74" s="41" t="s">
        <v>396</v>
      </c>
      <c r="H74" s="42" t="s">
        <v>397</v>
      </c>
      <c r="I74" s="41" t="s">
        <v>328</v>
      </c>
      <c r="J74" s="41">
        <v>1.1</v>
      </c>
      <c r="K74" s="49">
        <f t="shared" si="13"/>
        <v>132</v>
      </c>
      <c r="L74" s="49">
        <f t="shared" si="14"/>
        <v>132</v>
      </c>
      <c r="M74" s="41">
        <v>132</v>
      </c>
      <c r="N74" s="41"/>
      <c r="O74" s="41"/>
      <c r="P74" s="41"/>
      <c r="Q74" s="41"/>
      <c r="R74" s="41"/>
      <c r="S74" s="41"/>
      <c r="T74" s="41"/>
      <c r="U74" s="41"/>
      <c r="V74" s="41" t="s">
        <v>352</v>
      </c>
      <c r="W74" s="41" t="s">
        <v>353</v>
      </c>
      <c r="X74" s="63" t="s">
        <v>398</v>
      </c>
      <c r="Y74" s="41"/>
    </row>
    <row r="75" s="9" customFormat="1" ht="108.95" customHeight="1" spans="1:25">
      <c r="A75" s="38">
        <v>69</v>
      </c>
      <c r="B75" s="41" t="s">
        <v>348</v>
      </c>
      <c r="C75" s="41" t="s">
        <v>399</v>
      </c>
      <c r="D75" s="41" t="s">
        <v>29</v>
      </c>
      <c r="E75" s="41" t="s">
        <v>32</v>
      </c>
      <c r="F75" s="41" t="s">
        <v>33</v>
      </c>
      <c r="G75" s="41" t="s">
        <v>400</v>
      </c>
      <c r="H75" s="42" t="s">
        <v>401</v>
      </c>
      <c r="I75" s="41" t="s">
        <v>328</v>
      </c>
      <c r="J75" s="41">
        <v>15.688</v>
      </c>
      <c r="K75" s="49">
        <f t="shared" si="13"/>
        <v>1992.38</v>
      </c>
      <c r="L75" s="49">
        <f t="shared" si="14"/>
        <v>1992.38</v>
      </c>
      <c r="M75" s="41">
        <v>1992.38</v>
      </c>
      <c r="N75" s="41"/>
      <c r="O75" s="41"/>
      <c r="P75" s="41"/>
      <c r="Q75" s="41"/>
      <c r="R75" s="41"/>
      <c r="S75" s="41"/>
      <c r="T75" s="41"/>
      <c r="U75" s="41"/>
      <c r="V75" s="41" t="s">
        <v>352</v>
      </c>
      <c r="W75" s="41" t="s">
        <v>353</v>
      </c>
      <c r="X75" s="63" t="s">
        <v>402</v>
      </c>
      <c r="Y75" s="41"/>
    </row>
    <row r="76" s="9" customFormat="1" ht="125.1" customHeight="1" spans="1:25">
      <c r="A76" s="38">
        <v>70</v>
      </c>
      <c r="B76" s="41" t="s">
        <v>348</v>
      </c>
      <c r="C76" s="41" t="s">
        <v>403</v>
      </c>
      <c r="D76" s="41" t="s">
        <v>29</v>
      </c>
      <c r="E76" s="41" t="s">
        <v>32</v>
      </c>
      <c r="F76" s="41" t="s">
        <v>33</v>
      </c>
      <c r="G76" s="41" t="s">
        <v>404</v>
      </c>
      <c r="H76" s="42" t="s">
        <v>405</v>
      </c>
      <c r="I76" s="41" t="s">
        <v>328</v>
      </c>
      <c r="J76" s="41">
        <v>16.857</v>
      </c>
      <c r="K76" s="49">
        <f t="shared" si="13"/>
        <v>2029.7</v>
      </c>
      <c r="L76" s="49">
        <f t="shared" si="14"/>
        <v>2029.7</v>
      </c>
      <c r="M76" s="41">
        <v>2029.7</v>
      </c>
      <c r="N76" s="41"/>
      <c r="O76" s="41"/>
      <c r="P76" s="41"/>
      <c r="Q76" s="41"/>
      <c r="R76" s="41"/>
      <c r="S76" s="41"/>
      <c r="T76" s="41"/>
      <c r="U76" s="41"/>
      <c r="V76" s="41" t="s">
        <v>352</v>
      </c>
      <c r="W76" s="41" t="s">
        <v>353</v>
      </c>
      <c r="X76" s="42" t="s">
        <v>406</v>
      </c>
      <c r="Y76" s="41"/>
    </row>
    <row r="77" s="9" customFormat="1" ht="104.1" customHeight="1" spans="1:25">
      <c r="A77" s="38">
        <v>71</v>
      </c>
      <c r="B77" s="41" t="s">
        <v>348</v>
      </c>
      <c r="C77" s="41" t="s">
        <v>407</v>
      </c>
      <c r="D77" s="41" t="s">
        <v>29</v>
      </c>
      <c r="E77" s="41" t="s">
        <v>32</v>
      </c>
      <c r="F77" s="41" t="s">
        <v>33</v>
      </c>
      <c r="G77" s="41" t="s">
        <v>408</v>
      </c>
      <c r="H77" s="42" t="s">
        <v>409</v>
      </c>
      <c r="I77" s="41" t="s">
        <v>328</v>
      </c>
      <c r="J77" s="41">
        <v>16.88</v>
      </c>
      <c r="K77" s="49">
        <f t="shared" si="13"/>
        <v>2025.6</v>
      </c>
      <c r="L77" s="49">
        <f t="shared" si="14"/>
        <v>2025.6</v>
      </c>
      <c r="M77" s="41">
        <v>2025.6</v>
      </c>
      <c r="N77" s="41"/>
      <c r="O77" s="41"/>
      <c r="P77" s="41"/>
      <c r="Q77" s="41"/>
      <c r="R77" s="41"/>
      <c r="S77" s="41"/>
      <c r="T77" s="41"/>
      <c r="U77" s="41"/>
      <c r="V77" s="41" t="s">
        <v>352</v>
      </c>
      <c r="W77" s="41" t="s">
        <v>353</v>
      </c>
      <c r="X77" s="63" t="s">
        <v>410</v>
      </c>
      <c r="Y77" s="41"/>
    </row>
    <row r="78" s="9" customFormat="1" ht="105.95" customHeight="1" spans="1:25">
      <c r="A78" s="38">
        <v>72</v>
      </c>
      <c r="B78" s="41" t="s">
        <v>348</v>
      </c>
      <c r="C78" s="41" t="s">
        <v>411</v>
      </c>
      <c r="D78" s="41" t="s">
        <v>29</v>
      </c>
      <c r="E78" s="41" t="s">
        <v>32</v>
      </c>
      <c r="F78" s="41" t="s">
        <v>33</v>
      </c>
      <c r="G78" s="41" t="s">
        <v>412</v>
      </c>
      <c r="H78" s="42" t="s">
        <v>413</v>
      </c>
      <c r="I78" s="41" t="s">
        <v>328</v>
      </c>
      <c r="J78" s="41">
        <v>9.492</v>
      </c>
      <c r="K78" s="49">
        <f t="shared" si="13"/>
        <v>1139.04</v>
      </c>
      <c r="L78" s="49">
        <f t="shared" si="14"/>
        <v>1139.04</v>
      </c>
      <c r="M78" s="41">
        <v>1139.04</v>
      </c>
      <c r="N78" s="41"/>
      <c r="O78" s="41"/>
      <c r="P78" s="41"/>
      <c r="Q78" s="41"/>
      <c r="R78" s="41"/>
      <c r="S78" s="41"/>
      <c r="T78" s="41"/>
      <c r="U78" s="41"/>
      <c r="V78" s="41" t="s">
        <v>352</v>
      </c>
      <c r="W78" s="41" t="s">
        <v>353</v>
      </c>
      <c r="X78" s="63" t="s">
        <v>414</v>
      </c>
      <c r="Y78" s="41"/>
    </row>
    <row r="79" s="9" customFormat="1" ht="105.95" customHeight="1" spans="1:25">
      <c r="A79" s="38">
        <v>73</v>
      </c>
      <c r="B79" s="41" t="s">
        <v>348</v>
      </c>
      <c r="C79" s="41" t="s">
        <v>415</v>
      </c>
      <c r="D79" s="41" t="s">
        <v>29</v>
      </c>
      <c r="E79" s="41" t="s">
        <v>32</v>
      </c>
      <c r="F79" s="41" t="s">
        <v>33</v>
      </c>
      <c r="G79" s="41" t="s">
        <v>416</v>
      </c>
      <c r="H79" s="42" t="s">
        <v>417</v>
      </c>
      <c r="I79" s="41" t="s">
        <v>328</v>
      </c>
      <c r="J79" s="41">
        <v>16.08</v>
      </c>
      <c r="K79" s="49">
        <f t="shared" si="13"/>
        <v>1961.76</v>
      </c>
      <c r="L79" s="49">
        <f t="shared" si="14"/>
        <v>1961.76</v>
      </c>
      <c r="M79" s="41">
        <v>1961.76</v>
      </c>
      <c r="N79" s="41"/>
      <c r="O79" s="41"/>
      <c r="P79" s="41"/>
      <c r="Q79" s="41"/>
      <c r="R79" s="41"/>
      <c r="S79" s="41"/>
      <c r="T79" s="41"/>
      <c r="U79" s="41"/>
      <c r="V79" s="41" t="s">
        <v>352</v>
      </c>
      <c r="W79" s="41" t="s">
        <v>353</v>
      </c>
      <c r="X79" s="63" t="s">
        <v>418</v>
      </c>
      <c r="Y79" s="41"/>
    </row>
    <row r="80" s="9" customFormat="1" ht="99.95" customHeight="1" spans="1:25">
      <c r="A80" s="38">
        <v>74</v>
      </c>
      <c r="B80" s="41" t="s">
        <v>348</v>
      </c>
      <c r="C80" s="41" t="s">
        <v>419</v>
      </c>
      <c r="D80" s="41" t="s">
        <v>29</v>
      </c>
      <c r="E80" s="41" t="s">
        <v>32</v>
      </c>
      <c r="F80" s="41" t="s">
        <v>33</v>
      </c>
      <c r="G80" s="41" t="s">
        <v>420</v>
      </c>
      <c r="H80" s="42" t="s">
        <v>421</v>
      </c>
      <c r="I80" s="41" t="s">
        <v>328</v>
      </c>
      <c r="J80" s="41">
        <v>13.975</v>
      </c>
      <c r="K80" s="49">
        <f t="shared" si="13"/>
        <v>1677</v>
      </c>
      <c r="L80" s="49">
        <f t="shared" si="14"/>
        <v>1677</v>
      </c>
      <c r="M80" s="41">
        <v>1677</v>
      </c>
      <c r="N80" s="41"/>
      <c r="O80" s="41"/>
      <c r="P80" s="41"/>
      <c r="Q80" s="41"/>
      <c r="R80" s="41"/>
      <c r="S80" s="41"/>
      <c r="T80" s="41"/>
      <c r="U80" s="41"/>
      <c r="V80" s="41" t="s">
        <v>352</v>
      </c>
      <c r="W80" s="41" t="s">
        <v>353</v>
      </c>
      <c r="X80" s="63" t="s">
        <v>422</v>
      </c>
      <c r="Y80" s="41"/>
    </row>
    <row r="81" s="9" customFormat="1" ht="102" customHeight="1" spans="1:25">
      <c r="A81" s="38">
        <v>75</v>
      </c>
      <c r="B81" s="41" t="s">
        <v>348</v>
      </c>
      <c r="C81" s="41" t="s">
        <v>423</v>
      </c>
      <c r="D81" s="41" t="s">
        <v>29</v>
      </c>
      <c r="E81" s="41" t="s">
        <v>32</v>
      </c>
      <c r="F81" s="41" t="s">
        <v>33</v>
      </c>
      <c r="G81" s="41" t="s">
        <v>424</v>
      </c>
      <c r="H81" s="42" t="s">
        <v>425</v>
      </c>
      <c r="I81" s="41" t="s">
        <v>328</v>
      </c>
      <c r="J81" s="41">
        <v>3.627</v>
      </c>
      <c r="K81" s="49">
        <f t="shared" si="13"/>
        <v>435.24</v>
      </c>
      <c r="L81" s="49">
        <f t="shared" si="14"/>
        <v>435.24</v>
      </c>
      <c r="M81" s="41">
        <v>435.24</v>
      </c>
      <c r="N81" s="41"/>
      <c r="O81" s="41"/>
      <c r="P81" s="41"/>
      <c r="Q81" s="41"/>
      <c r="R81" s="41"/>
      <c r="S81" s="41"/>
      <c r="T81" s="41"/>
      <c r="U81" s="41"/>
      <c r="V81" s="41" t="s">
        <v>352</v>
      </c>
      <c r="W81" s="41" t="s">
        <v>353</v>
      </c>
      <c r="X81" s="63" t="s">
        <v>426</v>
      </c>
      <c r="Y81" s="41"/>
    </row>
    <row r="82" s="10" customFormat="1" ht="111" customHeight="1" spans="1:25">
      <c r="A82" s="38">
        <v>76</v>
      </c>
      <c r="B82" s="41" t="s">
        <v>427</v>
      </c>
      <c r="C82" s="41" t="s">
        <v>428</v>
      </c>
      <c r="D82" s="41" t="s">
        <v>29</v>
      </c>
      <c r="E82" s="41" t="s">
        <v>32</v>
      </c>
      <c r="F82" s="41" t="s">
        <v>33</v>
      </c>
      <c r="G82" s="41" t="s">
        <v>429</v>
      </c>
      <c r="H82" s="42" t="s">
        <v>430</v>
      </c>
      <c r="I82" s="41" t="s">
        <v>328</v>
      </c>
      <c r="J82" s="41">
        <v>16.3</v>
      </c>
      <c r="K82" s="49">
        <f t="shared" si="13"/>
        <v>1956</v>
      </c>
      <c r="L82" s="49">
        <f t="shared" si="14"/>
        <v>1956</v>
      </c>
      <c r="M82" s="41">
        <v>1956</v>
      </c>
      <c r="N82" s="41"/>
      <c r="O82" s="41"/>
      <c r="P82" s="41"/>
      <c r="Q82" s="41"/>
      <c r="R82" s="41"/>
      <c r="S82" s="41"/>
      <c r="T82" s="41"/>
      <c r="U82" s="41"/>
      <c r="V82" s="41" t="s">
        <v>352</v>
      </c>
      <c r="W82" s="41" t="s">
        <v>353</v>
      </c>
      <c r="X82" s="42" t="s">
        <v>431</v>
      </c>
      <c r="Y82" s="41"/>
    </row>
    <row r="83" s="10" customFormat="1" ht="114.95" customHeight="1" spans="1:25">
      <c r="A83" s="38">
        <v>77</v>
      </c>
      <c r="B83" s="41" t="s">
        <v>348</v>
      </c>
      <c r="C83" s="41" t="s">
        <v>432</v>
      </c>
      <c r="D83" s="41" t="s">
        <v>29</v>
      </c>
      <c r="E83" s="41" t="s">
        <v>32</v>
      </c>
      <c r="F83" s="41" t="s">
        <v>33</v>
      </c>
      <c r="G83" s="41" t="s">
        <v>433</v>
      </c>
      <c r="H83" s="42" t="s">
        <v>434</v>
      </c>
      <c r="I83" s="41" t="s">
        <v>328</v>
      </c>
      <c r="J83" s="41">
        <v>25.3</v>
      </c>
      <c r="K83" s="49">
        <f t="shared" si="13"/>
        <v>2977.55</v>
      </c>
      <c r="L83" s="49">
        <f t="shared" si="14"/>
        <v>2977.55</v>
      </c>
      <c r="M83" s="41">
        <v>2977.55</v>
      </c>
      <c r="N83" s="41"/>
      <c r="O83" s="41"/>
      <c r="P83" s="41"/>
      <c r="Q83" s="41"/>
      <c r="R83" s="41"/>
      <c r="S83" s="41"/>
      <c r="T83" s="41"/>
      <c r="U83" s="41"/>
      <c r="V83" s="41" t="s">
        <v>352</v>
      </c>
      <c r="W83" s="41" t="s">
        <v>353</v>
      </c>
      <c r="X83" s="42" t="s">
        <v>435</v>
      </c>
      <c r="Y83" s="41"/>
    </row>
    <row r="84" s="11" customFormat="1" ht="143" customHeight="1" spans="1:25">
      <c r="A84" s="38">
        <v>78</v>
      </c>
      <c r="B84" s="68" t="s">
        <v>436</v>
      </c>
      <c r="C84" s="69" t="s">
        <v>437</v>
      </c>
      <c r="D84" s="69" t="s">
        <v>29</v>
      </c>
      <c r="E84" s="69" t="s">
        <v>438</v>
      </c>
      <c r="F84" s="69" t="s">
        <v>33</v>
      </c>
      <c r="G84" s="70" t="s">
        <v>439</v>
      </c>
      <c r="H84" s="71" t="s">
        <v>440</v>
      </c>
      <c r="I84" s="69" t="s">
        <v>441</v>
      </c>
      <c r="J84" s="69">
        <v>4.813</v>
      </c>
      <c r="K84" s="81">
        <f t="shared" si="13"/>
        <v>1443.9</v>
      </c>
      <c r="L84" s="69">
        <f t="shared" si="14"/>
        <v>1443.9</v>
      </c>
      <c r="M84" s="69">
        <v>1443.9</v>
      </c>
      <c r="N84" s="69"/>
      <c r="O84" s="69"/>
      <c r="P84" s="82"/>
      <c r="Q84" s="82"/>
      <c r="R84" s="82"/>
      <c r="S84" s="82"/>
      <c r="T84" s="82"/>
      <c r="U84" s="82"/>
      <c r="V84" s="69" t="s">
        <v>288</v>
      </c>
      <c r="W84" s="69" t="s">
        <v>289</v>
      </c>
      <c r="X84" s="71" t="s">
        <v>442</v>
      </c>
      <c r="Y84" s="71"/>
    </row>
    <row r="85" s="11" customFormat="1" ht="251" customHeight="1" spans="1:25">
      <c r="A85" s="38">
        <v>79</v>
      </c>
      <c r="B85" s="68" t="s">
        <v>443</v>
      </c>
      <c r="C85" s="69" t="s">
        <v>444</v>
      </c>
      <c r="D85" s="69" t="s">
        <v>29</v>
      </c>
      <c r="E85" s="69" t="s">
        <v>438</v>
      </c>
      <c r="F85" s="69" t="s">
        <v>33</v>
      </c>
      <c r="G85" s="71" t="s">
        <v>445</v>
      </c>
      <c r="H85" s="71" t="s">
        <v>446</v>
      </c>
      <c r="I85" s="69" t="s">
        <v>441</v>
      </c>
      <c r="J85" s="69">
        <v>0.28</v>
      </c>
      <c r="K85" s="81">
        <f t="shared" si="13"/>
        <v>681.3</v>
      </c>
      <c r="L85" s="69">
        <f t="shared" si="14"/>
        <v>681.3</v>
      </c>
      <c r="M85" s="69">
        <v>681.3</v>
      </c>
      <c r="N85" s="69"/>
      <c r="O85" s="69"/>
      <c r="P85" s="82"/>
      <c r="Q85" s="82"/>
      <c r="R85" s="82"/>
      <c r="S85" s="82"/>
      <c r="T85" s="82"/>
      <c r="U85" s="82"/>
      <c r="V85" s="71" t="s">
        <v>288</v>
      </c>
      <c r="W85" s="71" t="s">
        <v>289</v>
      </c>
      <c r="X85" s="71" t="s">
        <v>447</v>
      </c>
      <c r="Y85" s="71"/>
    </row>
    <row r="86" s="11" customFormat="1" ht="129" customHeight="1" spans="1:25">
      <c r="A86" s="38">
        <v>80</v>
      </c>
      <c r="B86" s="68" t="s">
        <v>448</v>
      </c>
      <c r="C86" s="69" t="s">
        <v>449</v>
      </c>
      <c r="D86" s="69" t="s">
        <v>29</v>
      </c>
      <c r="E86" s="69" t="s">
        <v>438</v>
      </c>
      <c r="F86" s="69" t="s">
        <v>33</v>
      </c>
      <c r="G86" s="71" t="s">
        <v>450</v>
      </c>
      <c r="H86" s="71" t="s">
        <v>451</v>
      </c>
      <c r="I86" s="69" t="s">
        <v>321</v>
      </c>
      <c r="J86" s="69">
        <v>3000</v>
      </c>
      <c r="K86" s="81">
        <f t="shared" si="13"/>
        <v>700</v>
      </c>
      <c r="L86" s="69">
        <f t="shared" si="14"/>
        <v>700</v>
      </c>
      <c r="M86" s="69">
        <v>700</v>
      </c>
      <c r="N86" s="69"/>
      <c r="O86" s="69"/>
      <c r="P86" s="82"/>
      <c r="Q86" s="82"/>
      <c r="R86" s="82"/>
      <c r="S86" s="82"/>
      <c r="T86" s="82"/>
      <c r="U86" s="82"/>
      <c r="V86" s="92" t="s">
        <v>117</v>
      </c>
      <c r="W86" s="92" t="s">
        <v>118</v>
      </c>
      <c r="X86" s="93" t="s">
        <v>452</v>
      </c>
      <c r="Y86" s="69"/>
    </row>
    <row r="87" s="11" customFormat="1" ht="165" customHeight="1" spans="1:25">
      <c r="A87" s="38">
        <v>81</v>
      </c>
      <c r="B87" s="68" t="s">
        <v>453</v>
      </c>
      <c r="C87" s="69" t="s">
        <v>454</v>
      </c>
      <c r="D87" s="69" t="s">
        <v>29</v>
      </c>
      <c r="E87" s="69" t="s">
        <v>438</v>
      </c>
      <c r="F87" s="69" t="s">
        <v>33</v>
      </c>
      <c r="G87" s="71" t="s">
        <v>455</v>
      </c>
      <c r="H87" s="71" t="s">
        <v>456</v>
      </c>
      <c r="I87" s="69" t="s">
        <v>441</v>
      </c>
      <c r="J87" s="69">
        <v>1</v>
      </c>
      <c r="K87" s="81">
        <f t="shared" si="13"/>
        <v>1421</v>
      </c>
      <c r="L87" s="69">
        <f t="shared" si="14"/>
        <v>1421</v>
      </c>
      <c r="M87" s="69">
        <v>1421</v>
      </c>
      <c r="N87" s="69"/>
      <c r="O87" s="69"/>
      <c r="P87" s="82"/>
      <c r="Q87" s="82"/>
      <c r="R87" s="82"/>
      <c r="S87" s="82"/>
      <c r="T87" s="82"/>
      <c r="U87" s="82"/>
      <c r="V87" s="92" t="s">
        <v>117</v>
      </c>
      <c r="W87" s="92" t="s">
        <v>118</v>
      </c>
      <c r="X87" s="93" t="s">
        <v>457</v>
      </c>
      <c r="Y87" s="69"/>
    </row>
    <row r="88" s="11" customFormat="1" ht="114" customHeight="1" spans="1:25">
      <c r="A88" s="38">
        <v>82</v>
      </c>
      <c r="B88" s="68" t="s">
        <v>458</v>
      </c>
      <c r="C88" s="69" t="s">
        <v>459</v>
      </c>
      <c r="D88" s="69" t="s">
        <v>29</v>
      </c>
      <c r="E88" s="69" t="s">
        <v>460</v>
      </c>
      <c r="F88" s="69" t="s">
        <v>33</v>
      </c>
      <c r="G88" s="72" t="s">
        <v>461</v>
      </c>
      <c r="H88" s="72" t="s">
        <v>462</v>
      </c>
      <c r="I88" s="69" t="s">
        <v>273</v>
      </c>
      <c r="J88" s="69">
        <v>1</v>
      </c>
      <c r="K88" s="81">
        <f t="shared" si="13"/>
        <v>800</v>
      </c>
      <c r="L88" s="69">
        <f t="shared" si="14"/>
        <v>800</v>
      </c>
      <c r="M88" s="69">
        <v>800</v>
      </c>
      <c r="N88" s="69"/>
      <c r="O88" s="69"/>
      <c r="P88" s="82"/>
      <c r="Q88" s="82"/>
      <c r="R88" s="82"/>
      <c r="S88" s="82"/>
      <c r="T88" s="82"/>
      <c r="U88" s="82"/>
      <c r="V88" s="69" t="s">
        <v>107</v>
      </c>
      <c r="W88" s="71" t="s">
        <v>463</v>
      </c>
      <c r="X88" s="42" t="s">
        <v>464</v>
      </c>
      <c r="Y88" s="71"/>
    </row>
    <row r="89" s="12" customFormat="1" ht="116" customHeight="1" spans="1:25">
      <c r="A89" s="38">
        <v>83</v>
      </c>
      <c r="B89" s="68" t="s">
        <v>465</v>
      </c>
      <c r="C89" s="69" t="s">
        <v>466</v>
      </c>
      <c r="D89" s="69" t="s">
        <v>29</v>
      </c>
      <c r="E89" s="69" t="s">
        <v>279</v>
      </c>
      <c r="F89" s="69" t="s">
        <v>33</v>
      </c>
      <c r="G89" s="72" t="s">
        <v>467</v>
      </c>
      <c r="H89" s="72" t="s">
        <v>468</v>
      </c>
      <c r="I89" s="69" t="s">
        <v>441</v>
      </c>
      <c r="J89" s="69">
        <v>0.5</v>
      </c>
      <c r="K89" s="81">
        <f t="shared" si="13"/>
        <v>3500</v>
      </c>
      <c r="L89" s="69">
        <f t="shared" si="14"/>
        <v>3500</v>
      </c>
      <c r="M89" s="69">
        <v>3500</v>
      </c>
      <c r="N89" s="69"/>
      <c r="O89" s="69"/>
      <c r="P89" s="82"/>
      <c r="Q89" s="82"/>
      <c r="R89" s="82"/>
      <c r="S89" s="82"/>
      <c r="T89" s="82"/>
      <c r="U89" s="82"/>
      <c r="V89" s="69" t="s">
        <v>469</v>
      </c>
      <c r="W89" s="71" t="s">
        <v>470</v>
      </c>
      <c r="X89" s="71" t="s">
        <v>471</v>
      </c>
      <c r="Y89" s="71"/>
    </row>
    <row r="90" s="12" customFormat="1" ht="101" customHeight="1" spans="1:25">
      <c r="A90" s="38">
        <v>84</v>
      </c>
      <c r="B90" s="68" t="s">
        <v>472</v>
      </c>
      <c r="C90" s="69" t="s">
        <v>473</v>
      </c>
      <c r="D90" s="69" t="s">
        <v>29</v>
      </c>
      <c r="E90" s="69" t="s">
        <v>279</v>
      </c>
      <c r="F90" s="69" t="s">
        <v>33</v>
      </c>
      <c r="G90" s="72" t="s">
        <v>474</v>
      </c>
      <c r="H90" s="72" t="s">
        <v>475</v>
      </c>
      <c r="I90" s="69" t="s">
        <v>441</v>
      </c>
      <c r="J90" s="69">
        <v>0.3</v>
      </c>
      <c r="K90" s="81">
        <f t="shared" si="13"/>
        <v>315</v>
      </c>
      <c r="L90" s="69">
        <f t="shared" si="14"/>
        <v>315</v>
      </c>
      <c r="M90" s="69">
        <v>315</v>
      </c>
      <c r="N90" s="69"/>
      <c r="O90" s="69"/>
      <c r="P90" s="82"/>
      <c r="Q90" s="82"/>
      <c r="R90" s="82"/>
      <c r="S90" s="82"/>
      <c r="T90" s="82"/>
      <c r="U90" s="82"/>
      <c r="V90" s="69" t="s">
        <v>469</v>
      </c>
      <c r="W90" s="71" t="s">
        <v>470</v>
      </c>
      <c r="X90" s="71" t="s">
        <v>476</v>
      </c>
      <c r="Y90" s="71"/>
    </row>
    <row r="91" s="5" customFormat="1" ht="102.95" customHeight="1" spans="1:25">
      <c r="A91" s="38">
        <v>85</v>
      </c>
      <c r="B91" s="38" t="s">
        <v>477</v>
      </c>
      <c r="C91" s="38" t="s">
        <v>478</v>
      </c>
      <c r="D91" s="38" t="s">
        <v>29</v>
      </c>
      <c r="E91" s="38" t="s">
        <v>479</v>
      </c>
      <c r="F91" s="38" t="s">
        <v>33</v>
      </c>
      <c r="G91" s="38" t="s">
        <v>480</v>
      </c>
      <c r="H91" s="39" t="s">
        <v>481</v>
      </c>
      <c r="I91" s="38" t="s">
        <v>328</v>
      </c>
      <c r="J91" s="38">
        <v>5.58</v>
      </c>
      <c r="K91" s="49">
        <f t="shared" ref="K91:K99" si="15">L91+S91+T91+U91</f>
        <v>374.72</v>
      </c>
      <c r="L91" s="49">
        <f t="shared" ref="L91:L99" si="16">M91+N91+O91+P91+Q91+R91</f>
        <v>374.72</v>
      </c>
      <c r="M91" s="83"/>
      <c r="N91" s="84"/>
      <c r="O91" s="48">
        <v>374.72</v>
      </c>
      <c r="P91" s="84"/>
      <c r="Q91" s="84"/>
      <c r="R91" s="84"/>
      <c r="S91" s="84"/>
      <c r="T91" s="84"/>
      <c r="U91" s="84"/>
      <c r="V91" s="38" t="s">
        <v>73</v>
      </c>
      <c r="W91" s="38" t="s">
        <v>74</v>
      </c>
      <c r="X91" s="39" t="s">
        <v>482</v>
      </c>
      <c r="Y91" s="38" t="s">
        <v>339</v>
      </c>
    </row>
    <row r="92" s="5" customFormat="1" ht="87" customHeight="1" spans="1:25">
      <c r="A92" s="38">
        <v>86</v>
      </c>
      <c r="B92" s="38" t="s">
        <v>483</v>
      </c>
      <c r="C92" s="38" t="s">
        <v>484</v>
      </c>
      <c r="D92" s="38" t="s">
        <v>29</v>
      </c>
      <c r="E92" s="38" t="s">
        <v>479</v>
      </c>
      <c r="F92" s="38" t="s">
        <v>33</v>
      </c>
      <c r="G92" s="38" t="s">
        <v>485</v>
      </c>
      <c r="H92" s="39" t="s">
        <v>486</v>
      </c>
      <c r="I92" s="38" t="s">
        <v>328</v>
      </c>
      <c r="J92" s="38">
        <v>48</v>
      </c>
      <c r="K92" s="38">
        <f t="shared" si="15"/>
        <v>1200</v>
      </c>
      <c r="L92" s="38">
        <f t="shared" si="16"/>
        <v>1200</v>
      </c>
      <c r="M92" s="38">
        <v>1200</v>
      </c>
      <c r="N92" s="38"/>
      <c r="O92" s="38"/>
      <c r="P92" s="38"/>
      <c r="Q92" s="38"/>
      <c r="R92" s="38"/>
      <c r="S92" s="38"/>
      <c r="T92" s="38"/>
      <c r="U92" s="38"/>
      <c r="V92" s="38" t="s">
        <v>67</v>
      </c>
      <c r="W92" s="38" t="s">
        <v>68</v>
      </c>
      <c r="X92" s="39" t="s">
        <v>487</v>
      </c>
      <c r="Y92" s="38"/>
    </row>
    <row r="93" s="5" customFormat="1" ht="87" customHeight="1" spans="1:25">
      <c r="A93" s="38">
        <v>87</v>
      </c>
      <c r="B93" s="38" t="s">
        <v>483</v>
      </c>
      <c r="C93" s="38" t="s">
        <v>488</v>
      </c>
      <c r="D93" s="38" t="s">
        <v>29</v>
      </c>
      <c r="E93" s="38" t="s">
        <v>479</v>
      </c>
      <c r="F93" s="38" t="s">
        <v>33</v>
      </c>
      <c r="G93" s="38" t="s">
        <v>489</v>
      </c>
      <c r="H93" s="39" t="s">
        <v>490</v>
      </c>
      <c r="I93" s="38" t="s">
        <v>328</v>
      </c>
      <c r="J93" s="38">
        <v>4.56</v>
      </c>
      <c r="K93" s="38">
        <f t="shared" si="15"/>
        <v>114</v>
      </c>
      <c r="L93" s="38">
        <f t="shared" si="16"/>
        <v>114</v>
      </c>
      <c r="M93" s="38">
        <v>114</v>
      </c>
      <c r="N93" s="38"/>
      <c r="O93" s="38"/>
      <c r="P93" s="38"/>
      <c r="Q93" s="38"/>
      <c r="R93" s="38"/>
      <c r="S93" s="38"/>
      <c r="T93" s="38"/>
      <c r="U93" s="38"/>
      <c r="V93" s="38" t="s">
        <v>37</v>
      </c>
      <c r="W93" s="38" t="s">
        <v>38</v>
      </c>
      <c r="X93" s="39" t="s">
        <v>491</v>
      </c>
      <c r="Y93" s="38"/>
    </row>
    <row r="94" s="5" customFormat="1" ht="87" customHeight="1" spans="1:25">
      <c r="A94" s="38">
        <v>88</v>
      </c>
      <c r="B94" s="38" t="s">
        <v>483</v>
      </c>
      <c r="C94" s="38" t="s">
        <v>492</v>
      </c>
      <c r="D94" s="38" t="s">
        <v>29</v>
      </c>
      <c r="E94" s="38" t="s">
        <v>479</v>
      </c>
      <c r="F94" s="38" t="s">
        <v>33</v>
      </c>
      <c r="G94" s="38" t="s">
        <v>493</v>
      </c>
      <c r="H94" s="39" t="s">
        <v>494</v>
      </c>
      <c r="I94" s="38" t="s">
        <v>328</v>
      </c>
      <c r="J94" s="38">
        <v>17.1</v>
      </c>
      <c r="K94" s="38">
        <f t="shared" si="15"/>
        <v>342</v>
      </c>
      <c r="L94" s="38">
        <f t="shared" si="16"/>
        <v>342</v>
      </c>
      <c r="M94" s="38">
        <v>342</v>
      </c>
      <c r="N94" s="38"/>
      <c r="O94" s="38"/>
      <c r="P94" s="38"/>
      <c r="Q94" s="38"/>
      <c r="R94" s="38"/>
      <c r="S94" s="38"/>
      <c r="T94" s="38"/>
      <c r="U94" s="38"/>
      <c r="V94" s="38" t="s">
        <v>84</v>
      </c>
      <c r="W94" s="38" t="s">
        <v>85</v>
      </c>
      <c r="X94" s="39" t="s">
        <v>495</v>
      </c>
      <c r="Y94" s="38"/>
    </row>
    <row r="95" s="5" customFormat="1" ht="87" customHeight="1" spans="1:25">
      <c r="A95" s="38">
        <v>89</v>
      </c>
      <c r="B95" s="38" t="s">
        <v>483</v>
      </c>
      <c r="C95" s="38" t="s">
        <v>496</v>
      </c>
      <c r="D95" s="38" t="s">
        <v>29</v>
      </c>
      <c r="E95" s="38" t="s">
        <v>479</v>
      </c>
      <c r="F95" s="38" t="s">
        <v>33</v>
      </c>
      <c r="G95" s="38" t="s">
        <v>497</v>
      </c>
      <c r="H95" s="39" t="s">
        <v>498</v>
      </c>
      <c r="I95" s="38" t="s">
        <v>328</v>
      </c>
      <c r="J95" s="38">
        <v>11.1</v>
      </c>
      <c r="K95" s="38">
        <f t="shared" si="15"/>
        <v>610.5</v>
      </c>
      <c r="L95" s="38">
        <f t="shared" si="16"/>
        <v>610.5</v>
      </c>
      <c r="M95" s="38">
        <v>610.5</v>
      </c>
      <c r="N95" s="38"/>
      <c r="O95" s="38"/>
      <c r="P95" s="38"/>
      <c r="Q95" s="38"/>
      <c r="R95" s="38"/>
      <c r="S95" s="38"/>
      <c r="T95" s="38"/>
      <c r="U95" s="38"/>
      <c r="V95" s="38" t="s">
        <v>499</v>
      </c>
      <c r="W95" s="38" t="s">
        <v>500</v>
      </c>
      <c r="X95" s="62" t="s">
        <v>501</v>
      </c>
      <c r="Y95" s="38"/>
    </row>
    <row r="96" s="5" customFormat="1" ht="87" customHeight="1" spans="1:25">
      <c r="A96" s="38">
        <v>90</v>
      </c>
      <c r="B96" s="38" t="s">
        <v>483</v>
      </c>
      <c r="C96" s="38" t="s">
        <v>502</v>
      </c>
      <c r="D96" s="38" t="s">
        <v>29</v>
      </c>
      <c r="E96" s="38" t="s">
        <v>479</v>
      </c>
      <c r="F96" s="38" t="s">
        <v>33</v>
      </c>
      <c r="G96" s="38" t="s">
        <v>503</v>
      </c>
      <c r="H96" s="39" t="s">
        <v>504</v>
      </c>
      <c r="I96" s="38" t="s">
        <v>328</v>
      </c>
      <c r="J96" s="38">
        <v>23.46</v>
      </c>
      <c r="K96" s="38">
        <f t="shared" si="15"/>
        <v>821.1</v>
      </c>
      <c r="L96" s="38">
        <f t="shared" si="16"/>
        <v>821.1</v>
      </c>
      <c r="M96" s="38">
        <v>821.1</v>
      </c>
      <c r="N96" s="38"/>
      <c r="O96" s="38"/>
      <c r="P96" s="38"/>
      <c r="Q96" s="38"/>
      <c r="R96" s="38"/>
      <c r="S96" s="38"/>
      <c r="T96" s="38"/>
      <c r="U96" s="38"/>
      <c r="V96" s="38" t="s">
        <v>126</v>
      </c>
      <c r="W96" s="38" t="s">
        <v>127</v>
      </c>
      <c r="X96" s="39" t="s">
        <v>505</v>
      </c>
      <c r="Y96" s="38"/>
    </row>
    <row r="97" s="7" customFormat="1" ht="87" customHeight="1" spans="1:25">
      <c r="A97" s="38">
        <v>91</v>
      </c>
      <c r="B97" s="38" t="s">
        <v>483</v>
      </c>
      <c r="C97" s="41" t="s">
        <v>506</v>
      </c>
      <c r="D97" s="38" t="s">
        <v>29</v>
      </c>
      <c r="E97" s="41" t="s">
        <v>479</v>
      </c>
      <c r="F97" s="38" t="s">
        <v>33</v>
      </c>
      <c r="G97" s="38" t="s">
        <v>507</v>
      </c>
      <c r="H97" s="39" t="s">
        <v>508</v>
      </c>
      <c r="I97" s="38" t="s">
        <v>328</v>
      </c>
      <c r="J97" s="38">
        <v>25.5</v>
      </c>
      <c r="K97" s="38">
        <f t="shared" si="15"/>
        <v>637.5</v>
      </c>
      <c r="L97" s="38">
        <f t="shared" si="16"/>
        <v>637.5</v>
      </c>
      <c r="M97" s="38">
        <v>637.5</v>
      </c>
      <c r="N97" s="38"/>
      <c r="O97" s="38"/>
      <c r="P97" s="38"/>
      <c r="Q97" s="38"/>
      <c r="R97" s="38"/>
      <c r="S97" s="38"/>
      <c r="T97" s="38"/>
      <c r="U97" s="38"/>
      <c r="V97" s="38" t="s">
        <v>107</v>
      </c>
      <c r="W97" s="38" t="s">
        <v>108</v>
      </c>
      <c r="X97" s="94" t="s">
        <v>509</v>
      </c>
      <c r="Y97" s="38"/>
    </row>
    <row r="98" s="7" customFormat="1" ht="87" customHeight="1" spans="1:25">
      <c r="A98" s="38">
        <v>92</v>
      </c>
      <c r="B98" s="38" t="s">
        <v>483</v>
      </c>
      <c r="C98" s="41" t="s">
        <v>510</v>
      </c>
      <c r="D98" s="38" t="s">
        <v>29</v>
      </c>
      <c r="E98" s="41" t="s">
        <v>479</v>
      </c>
      <c r="F98" s="38" t="s">
        <v>33</v>
      </c>
      <c r="G98" s="38" t="s">
        <v>511</v>
      </c>
      <c r="H98" s="39" t="s">
        <v>512</v>
      </c>
      <c r="I98" s="38" t="s">
        <v>328</v>
      </c>
      <c r="J98" s="38">
        <v>28</v>
      </c>
      <c r="K98" s="38">
        <f t="shared" si="15"/>
        <v>700</v>
      </c>
      <c r="L98" s="38">
        <f t="shared" si="16"/>
        <v>700</v>
      </c>
      <c r="M98" s="38">
        <v>700</v>
      </c>
      <c r="N98" s="38"/>
      <c r="O98" s="38"/>
      <c r="P98" s="38"/>
      <c r="Q98" s="38"/>
      <c r="R98" s="38"/>
      <c r="S98" s="38"/>
      <c r="T98" s="38"/>
      <c r="U98" s="38"/>
      <c r="V98" s="38" t="s">
        <v>173</v>
      </c>
      <c r="W98" s="38" t="s">
        <v>513</v>
      </c>
      <c r="X98" s="94" t="s">
        <v>514</v>
      </c>
      <c r="Y98" s="38"/>
    </row>
    <row r="99" s="5" customFormat="1" ht="57" customHeight="1" spans="1:25">
      <c r="A99" s="38">
        <v>93</v>
      </c>
      <c r="B99" s="38" t="s">
        <v>515</v>
      </c>
      <c r="C99" s="38" t="s">
        <v>516</v>
      </c>
      <c r="D99" s="38" t="s">
        <v>29</v>
      </c>
      <c r="E99" s="38" t="s">
        <v>325</v>
      </c>
      <c r="F99" s="38" t="s">
        <v>33</v>
      </c>
      <c r="G99" s="38" t="s">
        <v>517</v>
      </c>
      <c r="H99" s="39" t="s">
        <v>518</v>
      </c>
      <c r="I99" s="38" t="s">
        <v>519</v>
      </c>
      <c r="J99" s="38">
        <v>8</v>
      </c>
      <c r="K99" s="49">
        <f t="shared" ref="K99:K118" si="17">L99+S99+T99+U99</f>
        <v>1600</v>
      </c>
      <c r="L99" s="49">
        <f t="shared" ref="L99:L118" si="18">M99+N99+O99+P99+Q99+R99</f>
        <v>1600</v>
      </c>
      <c r="M99" s="48">
        <v>1600</v>
      </c>
      <c r="N99" s="50"/>
      <c r="O99" s="50"/>
      <c r="P99" s="50"/>
      <c r="Q99" s="50"/>
      <c r="R99" s="50"/>
      <c r="S99" s="50"/>
      <c r="T99" s="50"/>
      <c r="U99" s="50"/>
      <c r="V99" s="38" t="s">
        <v>352</v>
      </c>
      <c r="W99" s="38" t="s">
        <v>353</v>
      </c>
      <c r="X99" s="39" t="s">
        <v>520</v>
      </c>
      <c r="Y99" s="38"/>
    </row>
    <row r="100" s="5" customFormat="1" ht="62.1" customHeight="1" spans="1:25">
      <c r="A100" s="38">
        <v>94</v>
      </c>
      <c r="B100" s="38" t="s">
        <v>521</v>
      </c>
      <c r="C100" s="38" t="s">
        <v>522</v>
      </c>
      <c r="D100" s="38" t="s">
        <v>29</v>
      </c>
      <c r="E100" s="38" t="s">
        <v>523</v>
      </c>
      <c r="F100" s="38" t="s">
        <v>33</v>
      </c>
      <c r="G100" s="38" t="s">
        <v>524</v>
      </c>
      <c r="H100" s="39" t="s">
        <v>525</v>
      </c>
      <c r="I100" s="38" t="s">
        <v>321</v>
      </c>
      <c r="J100" s="38">
        <v>400</v>
      </c>
      <c r="K100" s="49">
        <f t="shared" si="17"/>
        <v>90</v>
      </c>
      <c r="L100" s="49">
        <f t="shared" si="18"/>
        <v>90</v>
      </c>
      <c r="M100" s="48">
        <v>90</v>
      </c>
      <c r="N100" s="50"/>
      <c r="O100" s="50"/>
      <c r="P100" s="50"/>
      <c r="Q100" s="50"/>
      <c r="R100" s="50"/>
      <c r="S100" s="50"/>
      <c r="T100" s="50"/>
      <c r="U100" s="50"/>
      <c r="V100" s="38" t="s">
        <v>37</v>
      </c>
      <c r="W100" s="38" t="s">
        <v>38</v>
      </c>
      <c r="X100" s="39" t="s">
        <v>526</v>
      </c>
      <c r="Y100" s="38"/>
    </row>
    <row r="101" s="5" customFormat="1" ht="62.1" customHeight="1" spans="1:25">
      <c r="A101" s="38">
        <v>95</v>
      </c>
      <c r="B101" s="38" t="s">
        <v>521</v>
      </c>
      <c r="C101" s="38" t="s">
        <v>527</v>
      </c>
      <c r="D101" s="38" t="s">
        <v>29</v>
      </c>
      <c r="E101" s="38" t="s">
        <v>523</v>
      </c>
      <c r="F101" s="38" t="s">
        <v>33</v>
      </c>
      <c r="G101" s="38" t="s">
        <v>528</v>
      </c>
      <c r="H101" s="39" t="s">
        <v>529</v>
      </c>
      <c r="I101" s="38" t="s">
        <v>321</v>
      </c>
      <c r="J101" s="38">
        <v>343.25</v>
      </c>
      <c r="K101" s="49">
        <f t="shared" si="17"/>
        <v>81</v>
      </c>
      <c r="L101" s="49">
        <f t="shared" si="18"/>
        <v>81</v>
      </c>
      <c r="M101" s="48">
        <v>81</v>
      </c>
      <c r="N101" s="50"/>
      <c r="O101" s="50"/>
      <c r="P101" s="50"/>
      <c r="Q101" s="50"/>
      <c r="R101" s="50"/>
      <c r="S101" s="50"/>
      <c r="T101" s="50"/>
      <c r="U101" s="50"/>
      <c r="V101" s="38" t="s">
        <v>102</v>
      </c>
      <c r="W101" s="38" t="s">
        <v>103</v>
      </c>
      <c r="X101" s="39" t="s">
        <v>530</v>
      </c>
      <c r="Y101" s="38"/>
    </row>
    <row r="102" s="5" customFormat="1" ht="62.1" customHeight="1" spans="1:25">
      <c r="A102" s="38">
        <v>96</v>
      </c>
      <c r="B102" s="38" t="s">
        <v>521</v>
      </c>
      <c r="C102" s="38" t="s">
        <v>531</v>
      </c>
      <c r="D102" s="38" t="s">
        <v>29</v>
      </c>
      <c r="E102" s="38" t="s">
        <v>523</v>
      </c>
      <c r="F102" s="38" t="s">
        <v>33</v>
      </c>
      <c r="G102" s="38" t="s">
        <v>532</v>
      </c>
      <c r="H102" s="39" t="s">
        <v>533</v>
      </c>
      <c r="I102" s="38" t="s">
        <v>321</v>
      </c>
      <c r="J102" s="38">
        <v>368</v>
      </c>
      <c r="K102" s="49">
        <f t="shared" si="17"/>
        <v>82.5</v>
      </c>
      <c r="L102" s="49">
        <f t="shared" si="18"/>
        <v>82.5</v>
      </c>
      <c r="M102" s="48">
        <v>82.5</v>
      </c>
      <c r="N102" s="50"/>
      <c r="O102" s="50"/>
      <c r="P102" s="50"/>
      <c r="Q102" s="50"/>
      <c r="R102" s="50"/>
      <c r="S102" s="50"/>
      <c r="T102" s="50"/>
      <c r="U102" s="50"/>
      <c r="V102" s="38" t="s">
        <v>67</v>
      </c>
      <c r="W102" s="38" t="s">
        <v>68</v>
      </c>
      <c r="X102" s="39" t="s">
        <v>534</v>
      </c>
      <c r="Y102" s="38"/>
    </row>
    <row r="103" s="5" customFormat="1" ht="62.1" customHeight="1" spans="1:25">
      <c r="A103" s="38">
        <v>97</v>
      </c>
      <c r="B103" s="38" t="s">
        <v>521</v>
      </c>
      <c r="C103" s="38" t="s">
        <v>535</v>
      </c>
      <c r="D103" s="38" t="s">
        <v>29</v>
      </c>
      <c r="E103" s="38" t="s">
        <v>523</v>
      </c>
      <c r="F103" s="38" t="s">
        <v>33</v>
      </c>
      <c r="G103" s="38" t="s">
        <v>536</v>
      </c>
      <c r="H103" s="39" t="s">
        <v>537</v>
      </c>
      <c r="I103" s="38" t="s">
        <v>321</v>
      </c>
      <c r="J103" s="38">
        <v>330</v>
      </c>
      <c r="K103" s="49">
        <f t="shared" si="17"/>
        <v>79.12</v>
      </c>
      <c r="L103" s="49">
        <f t="shared" si="18"/>
        <v>79.12</v>
      </c>
      <c r="M103" s="48">
        <v>79.12</v>
      </c>
      <c r="N103" s="50"/>
      <c r="O103" s="50"/>
      <c r="P103" s="50"/>
      <c r="Q103" s="50"/>
      <c r="R103" s="50"/>
      <c r="S103" s="50"/>
      <c r="T103" s="50"/>
      <c r="U103" s="50"/>
      <c r="V103" s="38" t="s">
        <v>203</v>
      </c>
      <c r="W103" s="38" t="s">
        <v>204</v>
      </c>
      <c r="X103" s="39" t="s">
        <v>538</v>
      </c>
      <c r="Y103" s="38"/>
    </row>
    <row r="104" s="5" customFormat="1" ht="62.1" customHeight="1" spans="1:25">
      <c r="A104" s="38">
        <v>98</v>
      </c>
      <c r="B104" s="38" t="s">
        <v>521</v>
      </c>
      <c r="C104" s="38" t="s">
        <v>539</v>
      </c>
      <c r="D104" s="38" t="s">
        <v>29</v>
      </c>
      <c r="E104" s="38" t="s">
        <v>523</v>
      </c>
      <c r="F104" s="38" t="s">
        <v>33</v>
      </c>
      <c r="G104" s="38" t="s">
        <v>540</v>
      </c>
      <c r="H104" s="39" t="s">
        <v>541</v>
      </c>
      <c r="I104" s="38" t="s">
        <v>321</v>
      </c>
      <c r="J104" s="38">
        <v>330</v>
      </c>
      <c r="K104" s="49">
        <f t="shared" si="17"/>
        <v>80</v>
      </c>
      <c r="L104" s="49">
        <f t="shared" si="18"/>
        <v>80</v>
      </c>
      <c r="M104" s="48">
        <v>80</v>
      </c>
      <c r="N104" s="50"/>
      <c r="O104" s="50"/>
      <c r="P104" s="50"/>
      <c r="Q104" s="50"/>
      <c r="R104" s="50"/>
      <c r="S104" s="50"/>
      <c r="T104" s="50"/>
      <c r="U104" s="50"/>
      <c r="V104" s="38" t="s">
        <v>542</v>
      </c>
      <c r="W104" s="38" t="s">
        <v>543</v>
      </c>
      <c r="X104" s="39" t="s">
        <v>544</v>
      </c>
      <c r="Y104" s="38"/>
    </row>
    <row r="105" s="5" customFormat="1" ht="62.1" customHeight="1" spans="1:25">
      <c r="A105" s="38">
        <v>99</v>
      </c>
      <c r="B105" s="38" t="s">
        <v>521</v>
      </c>
      <c r="C105" s="38" t="s">
        <v>545</v>
      </c>
      <c r="D105" s="38" t="s">
        <v>29</v>
      </c>
      <c r="E105" s="38" t="s">
        <v>546</v>
      </c>
      <c r="F105" s="38" t="s">
        <v>33</v>
      </c>
      <c r="G105" s="38" t="s">
        <v>461</v>
      </c>
      <c r="H105" s="39" t="s">
        <v>547</v>
      </c>
      <c r="I105" s="38" t="s">
        <v>321</v>
      </c>
      <c r="J105" s="38">
        <v>300</v>
      </c>
      <c r="K105" s="49">
        <f t="shared" si="17"/>
        <v>77</v>
      </c>
      <c r="L105" s="49">
        <f t="shared" si="18"/>
        <v>77</v>
      </c>
      <c r="M105" s="48">
        <v>77</v>
      </c>
      <c r="N105" s="50"/>
      <c r="O105" s="50"/>
      <c r="P105" s="50"/>
      <c r="Q105" s="50"/>
      <c r="R105" s="50"/>
      <c r="S105" s="50"/>
      <c r="T105" s="50"/>
      <c r="U105" s="50"/>
      <c r="V105" s="38" t="s">
        <v>107</v>
      </c>
      <c r="W105" s="38" t="s">
        <v>108</v>
      </c>
      <c r="X105" s="39" t="s">
        <v>548</v>
      </c>
      <c r="Y105" s="38"/>
    </row>
    <row r="106" s="5" customFormat="1" ht="62.1" customHeight="1" spans="1:25">
      <c r="A106" s="38">
        <v>100</v>
      </c>
      <c r="B106" s="38" t="s">
        <v>521</v>
      </c>
      <c r="C106" s="38" t="s">
        <v>549</v>
      </c>
      <c r="D106" s="38" t="s">
        <v>29</v>
      </c>
      <c r="E106" s="38" t="s">
        <v>523</v>
      </c>
      <c r="F106" s="38" t="s">
        <v>33</v>
      </c>
      <c r="G106" s="38" t="s">
        <v>550</v>
      </c>
      <c r="H106" s="39" t="s">
        <v>551</v>
      </c>
      <c r="I106" s="38" t="s">
        <v>321</v>
      </c>
      <c r="J106" s="38">
        <v>280</v>
      </c>
      <c r="K106" s="49">
        <f t="shared" si="17"/>
        <v>76</v>
      </c>
      <c r="L106" s="49">
        <f t="shared" si="18"/>
        <v>76</v>
      </c>
      <c r="M106" s="48">
        <v>76</v>
      </c>
      <c r="N106" s="50"/>
      <c r="O106" s="50"/>
      <c r="P106" s="50"/>
      <c r="Q106" s="50"/>
      <c r="R106" s="50"/>
      <c r="S106" s="50"/>
      <c r="T106" s="50"/>
      <c r="U106" s="50"/>
      <c r="V106" s="38" t="s">
        <v>552</v>
      </c>
      <c r="W106" s="38" t="s">
        <v>553</v>
      </c>
      <c r="X106" s="39" t="s">
        <v>554</v>
      </c>
      <c r="Y106" s="38"/>
    </row>
    <row r="107" s="5" customFormat="1" ht="62.1" customHeight="1" spans="1:25">
      <c r="A107" s="38">
        <v>101</v>
      </c>
      <c r="B107" s="38" t="s">
        <v>521</v>
      </c>
      <c r="C107" s="38" t="s">
        <v>555</v>
      </c>
      <c r="D107" s="38" t="s">
        <v>29</v>
      </c>
      <c r="E107" s="38" t="s">
        <v>523</v>
      </c>
      <c r="F107" s="38" t="s">
        <v>33</v>
      </c>
      <c r="G107" s="38" t="s">
        <v>556</v>
      </c>
      <c r="H107" s="39" t="s">
        <v>557</v>
      </c>
      <c r="I107" s="38" t="s">
        <v>321</v>
      </c>
      <c r="J107" s="38">
        <v>300</v>
      </c>
      <c r="K107" s="49">
        <f t="shared" si="17"/>
        <v>80</v>
      </c>
      <c r="L107" s="49">
        <f t="shared" si="18"/>
        <v>80</v>
      </c>
      <c r="M107" s="48">
        <v>80</v>
      </c>
      <c r="N107" s="50"/>
      <c r="O107" s="50"/>
      <c r="P107" s="50"/>
      <c r="Q107" s="50"/>
      <c r="R107" s="50"/>
      <c r="S107" s="50"/>
      <c r="T107" s="50"/>
      <c r="U107" s="50"/>
      <c r="V107" s="38" t="s">
        <v>73</v>
      </c>
      <c r="W107" s="38" t="s">
        <v>74</v>
      </c>
      <c r="X107" s="39" t="s">
        <v>558</v>
      </c>
      <c r="Y107" s="38"/>
    </row>
    <row r="108" s="5" customFormat="1" ht="62.1" customHeight="1" spans="1:25">
      <c r="A108" s="38">
        <v>102</v>
      </c>
      <c r="B108" s="38" t="s">
        <v>521</v>
      </c>
      <c r="C108" s="38" t="s">
        <v>559</v>
      </c>
      <c r="D108" s="38" t="s">
        <v>29</v>
      </c>
      <c r="E108" s="38" t="s">
        <v>523</v>
      </c>
      <c r="F108" s="38" t="s">
        <v>33</v>
      </c>
      <c r="G108" s="38" t="s">
        <v>560</v>
      </c>
      <c r="H108" s="39" t="s">
        <v>561</v>
      </c>
      <c r="I108" s="38" t="s">
        <v>321</v>
      </c>
      <c r="J108" s="38">
        <v>600</v>
      </c>
      <c r="K108" s="49">
        <f t="shared" si="17"/>
        <v>145.4</v>
      </c>
      <c r="L108" s="49">
        <f t="shared" si="18"/>
        <v>145.4</v>
      </c>
      <c r="M108" s="48">
        <v>145.4</v>
      </c>
      <c r="N108" s="50"/>
      <c r="O108" s="50"/>
      <c r="P108" s="50"/>
      <c r="Q108" s="50"/>
      <c r="R108" s="50"/>
      <c r="S108" s="50"/>
      <c r="T108" s="50"/>
      <c r="U108" s="50"/>
      <c r="V108" s="38" t="s">
        <v>562</v>
      </c>
      <c r="W108" s="38" t="s">
        <v>563</v>
      </c>
      <c r="X108" s="39" t="s">
        <v>564</v>
      </c>
      <c r="Y108" s="38"/>
    </row>
    <row r="109" s="5" customFormat="1" ht="62.1" customHeight="1" spans="1:25">
      <c r="A109" s="38">
        <v>103</v>
      </c>
      <c r="B109" s="38" t="s">
        <v>521</v>
      </c>
      <c r="C109" s="38" t="s">
        <v>565</v>
      </c>
      <c r="D109" s="38" t="s">
        <v>29</v>
      </c>
      <c r="E109" s="38" t="s">
        <v>546</v>
      </c>
      <c r="F109" s="38" t="s">
        <v>33</v>
      </c>
      <c r="G109" s="38" t="s">
        <v>566</v>
      </c>
      <c r="H109" s="39" t="s">
        <v>567</v>
      </c>
      <c r="I109" s="38" t="s">
        <v>321</v>
      </c>
      <c r="J109" s="38">
        <v>400</v>
      </c>
      <c r="K109" s="49">
        <f t="shared" si="17"/>
        <v>81.1</v>
      </c>
      <c r="L109" s="49">
        <f t="shared" si="18"/>
        <v>81.1</v>
      </c>
      <c r="M109" s="48">
        <v>81.1</v>
      </c>
      <c r="N109" s="50"/>
      <c r="O109" s="50"/>
      <c r="P109" s="50"/>
      <c r="Q109" s="50"/>
      <c r="R109" s="50"/>
      <c r="S109" s="50"/>
      <c r="T109" s="50"/>
      <c r="U109" s="50"/>
      <c r="V109" s="38" t="s">
        <v>49</v>
      </c>
      <c r="W109" s="38" t="s">
        <v>50</v>
      </c>
      <c r="X109" s="39" t="s">
        <v>568</v>
      </c>
      <c r="Y109" s="38"/>
    </row>
    <row r="110" s="5" customFormat="1" ht="62.1" customHeight="1" spans="1:25">
      <c r="A110" s="38">
        <v>104</v>
      </c>
      <c r="B110" s="38" t="s">
        <v>521</v>
      </c>
      <c r="C110" s="38" t="s">
        <v>569</v>
      </c>
      <c r="D110" s="38" t="s">
        <v>29</v>
      </c>
      <c r="E110" s="38" t="s">
        <v>546</v>
      </c>
      <c r="F110" s="38" t="s">
        <v>33</v>
      </c>
      <c r="G110" s="38" t="s">
        <v>570</v>
      </c>
      <c r="H110" s="39" t="s">
        <v>571</v>
      </c>
      <c r="I110" s="38" t="s">
        <v>321</v>
      </c>
      <c r="J110" s="38">
        <v>1700</v>
      </c>
      <c r="K110" s="49">
        <f t="shared" si="17"/>
        <v>398.55</v>
      </c>
      <c r="L110" s="49">
        <f t="shared" si="18"/>
        <v>398.55</v>
      </c>
      <c r="M110" s="48">
        <v>398.55</v>
      </c>
      <c r="N110" s="50"/>
      <c r="O110" s="50"/>
      <c r="P110" s="50"/>
      <c r="Q110" s="50"/>
      <c r="R110" s="50"/>
      <c r="S110" s="50"/>
      <c r="T110" s="50"/>
      <c r="U110" s="50"/>
      <c r="V110" s="38" t="s">
        <v>166</v>
      </c>
      <c r="W110" s="38" t="s">
        <v>167</v>
      </c>
      <c r="X110" s="95" t="s">
        <v>572</v>
      </c>
      <c r="Y110" s="38"/>
    </row>
    <row r="111" s="5" customFormat="1" ht="62.1" customHeight="1" spans="1:25">
      <c r="A111" s="38">
        <v>105</v>
      </c>
      <c r="B111" s="38" t="s">
        <v>521</v>
      </c>
      <c r="C111" s="38" t="s">
        <v>573</v>
      </c>
      <c r="D111" s="38" t="s">
        <v>29</v>
      </c>
      <c r="E111" s="38" t="s">
        <v>523</v>
      </c>
      <c r="F111" s="38" t="s">
        <v>33</v>
      </c>
      <c r="G111" s="38" t="s">
        <v>574</v>
      </c>
      <c r="H111" s="39" t="s">
        <v>575</v>
      </c>
      <c r="I111" s="38" t="s">
        <v>321</v>
      </c>
      <c r="J111" s="38">
        <v>2300</v>
      </c>
      <c r="K111" s="49">
        <f t="shared" si="17"/>
        <v>483</v>
      </c>
      <c r="L111" s="49">
        <f t="shared" si="18"/>
        <v>483</v>
      </c>
      <c r="M111" s="48">
        <v>483</v>
      </c>
      <c r="N111" s="50"/>
      <c r="O111" s="50"/>
      <c r="P111" s="50"/>
      <c r="Q111" s="50"/>
      <c r="R111" s="50"/>
      <c r="S111" s="50"/>
      <c r="T111" s="50"/>
      <c r="U111" s="50"/>
      <c r="V111" s="38" t="s">
        <v>117</v>
      </c>
      <c r="W111" s="38" t="s">
        <v>118</v>
      </c>
      <c r="X111" s="95" t="s">
        <v>576</v>
      </c>
      <c r="Y111" s="38"/>
    </row>
    <row r="112" s="5" customFormat="1" ht="78" customHeight="1" spans="1:25">
      <c r="A112" s="38">
        <v>106</v>
      </c>
      <c r="B112" s="38" t="s">
        <v>577</v>
      </c>
      <c r="C112" s="38" t="s">
        <v>578</v>
      </c>
      <c r="D112" s="38" t="s">
        <v>29</v>
      </c>
      <c r="E112" s="38" t="s">
        <v>579</v>
      </c>
      <c r="F112" s="38" t="s">
        <v>33</v>
      </c>
      <c r="G112" s="38" t="s">
        <v>580</v>
      </c>
      <c r="H112" s="39" t="s">
        <v>581</v>
      </c>
      <c r="I112" s="38" t="s">
        <v>582</v>
      </c>
      <c r="J112" s="38">
        <v>10010</v>
      </c>
      <c r="K112" s="49">
        <f t="shared" si="17"/>
        <v>1800</v>
      </c>
      <c r="L112" s="49">
        <f t="shared" si="18"/>
        <v>1800</v>
      </c>
      <c r="M112" s="48">
        <v>1800</v>
      </c>
      <c r="N112" s="50"/>
      <c r="O112" s="50"/>
      <c r="P112" s="50"/>
      <c r="Q112" s="50"/>
      <c r="R112" s="50"/>
      <c r="S112" s="50"/>
      <c r="T112" s="50"/>
      <c r="U112" s="50"/>
      <c r="V112" s="96" t="s">
        <v>288</v>
      </c>
      <c r="W112" s="97" t="s">
        <v>289</v>
      </c>
      <c r="X112" s="94" t="s">
        <v>583</v>
      </c>
      <c r="Y112" s="38"/>
    </row>
    <row r="113" s="1" customFormat="1" ht="90.95" customHeight="1" spans="1:25">
      <c r="A113" s="38">
        <v>107</v>
      </c>
      <c r="B113" s="38" t="s">
        <v>584</v>
      </c>
      <c r="C113" s="38" t="s">
        <v>585</v>
      </c>
      <c r="D113" s="38" t="s">
        <v>29</v>
      </c>
      <c r="E113" s="38" t="s">
        <v>586</v>
      </c>
      <c r="F113" s="38" t="s">
        <v>33</v>
      </c>
      <c r="G113" s="38" t="s">
        <v>587</v>
      </c>
      <c r="H113" s="39" t="s">
        <v>588</v>
      </c>
      <c r="I113" s="54" t="s">
        <v>519</v>
      </c>
      <c r="J113" s="54">
        <v>25</v>
      </c>
      <c r="K113" s="49">
        <f t="shared" si="17"/>
        <v>300</v>
      </c>
      <c r="L113" s="49">
        <f t="shared" si="18"/>
        <v>300</v>
      </c>
      <c r="M113" s="85">
        <v>300</v>
      </c>
      <c r="N113" s="50"/>
      <c r="O113" s="50"/>
      <c r="P113" s="50"/>
      <c r="Q113" s="50"/>
      <c r="R113" s="50"/>
      <c r="S113" s="50"/>
      <c r="T113" s="50"/>
      <c r="U113" s="50"/>
      <c r="V113" s="38" t="s">
        <v>288</v>
      </c>
      <c r="W113" s="38" t="s">
        <v>289</v>
      </c>
      <c r="X113" s="39" t="s">
        <v>589</v>
      </c>
      <c r="Y113" s="54"/>
    </row>
    <row r="114" s="13" customFormat="1" ht="409" customHeight="1" spans="1:25">
      <c r="A114" s="38">
        <v>108</v>
      </c>
      <c r="B114" s="40" t="s">
        <v>590</v>
      </c>
      <c r="C114" s="38" t="s">
        <v>591</v>
      </c>
      <c r="D114" s="38" t="s">
        <v>29</v>
      </c>
      <c r="E114" s="38" t="s">
        <v>32</v>
      </c>
      <c r="F114" s="38" t="s">
        <v>33</v>
      </c>
      <c r="G114" s="38" t="s">
        <v>592</v>
      </c>
      <c r="H114" s="63" t="s">
        <v>593</v>
      </c>
      <c r="I114" s="38" t="s">
        <v>582</v>
      </c>
      <c r="J114" s="38">
        <v>65944</v>
      </c>
      <c r="K114" s="38">
        <f t="shared" si="17"/>
        <v>23946.3</v>
      </c>
      <c r="L114" s="38">
        <f t="shared" si="18"/>
        <v>23946.3</v>
      </c>
      <c r="M114" s="38">
        <v>23946.3</v>
      </c>
      <c r="N114" s="38"/>
      <c r="O114" s="38"/>
      <c r="P114" s="38"/>
      <c r="Q114" s="38"/>
      <c r="R114" s="38"/>
      <c r="S114" s="38"/>
      <c r="T114" s="38"/>
      <c r="U114" s="38"/>
      <c r="V114" s="38" t="s">
        <v>288</v>
      </c>
      <c r="W114" s="38" t="s">
        <v>594</v>
      </c>
      <c r="X114" s="38" t="s">
        <v>595</v>
      </c>
      <c r="Y114" s="38"/>
    </row>
    <row r="115" s="13" customFormat="1" ht="110" customHeight="1" spans="1:25">
      <c r="A115" s="38">
        <v>109</v>
      </c>
      <c r="B115" s="73" t="s">
        <v>596</v>
      </c>
      <c r="C115" s="31" t="s">
        <v>597</v>
      </c>
      <c r="D115" s="31" t="s">
        <v>29</v>
      </c>
      <c r="E115" s="31" t="s">
        <v>598</v>
      </c>
      <c r="F115" s="31" t="s">
        <v>33</v>
      </c>
      <c r="G115" s="31" t="s">
        <v>599</v>
      </c>
      <c r="H115" s="74" t="s">
        <v>600</v>
      </c>
      <c r="I115" s="31" t="s">
        <v>582</v>
      </c>
      <c r="J115" s="31">
        <v>175</v>
      </c>
      <c r="K115" s="75">
        <f t="shared" ref="K115:K120" si="19">L115</f>
        <v>136</v>
      </c>
      <c r="L115" s="75">
        <f t="shared" ref="L115:L120" si="20">M115+N115+O115</f>
        <v>136</v>
      </c>
      <c r="M115" s="86">
        <v>136</v>
      </c>
      <c r="N115" s="86"/>
      <c r="O115" s="86"/>
      <c r="P115" s="31"/>
      <c r="Q115" s="31"/>
      <c r="R115" s="31"/>
      <c r="S115" s="31"/>
      <c r="T115" s="31"/>
      <c r="U115" s="31"/>
      <c r="V115" s="31" t="s">
        <v>73</v>
      </c>
      <c r="W115" s="31" t="s">
        <v>74</v>
      </c>
      <c r="X115" s="76" t="s">
        <v>601</v>
      </c>
      <c r="Y115" s="38"/>
    </row>
    <row r="116" s="13" customFormat="1" ht="110" customHeight="1" spans="1:25">
      <c r="A116" s="38">
        <v>110</v>
      </c>
      <c r="B116" s="73" t="s">
        <v>602</v>
      </c>
      <c r="C116" s="75" t="s">
        <v>603</v>
      </c>
      <c r="D116" s="75" t="s">
        <v>29</v>
      </c>
      <c r="E116" s="75" t="s">
        <v>604</v>
      </c>
      <c r="F116" s="75" t="s">
        <v>33</v>
      </c>
      <c r="G116" s="31" t="s">
        <v>605</v>
      </c>
      <c r="H116" s="76" t="s">
        <v>606</v>
      </c>
      <c r="I116" s="75" t="s">
        <v>36</v>
      </c>
      <c r="J116" s="75">
        <v>3214.1</v>
      </c>
      <c r="K116" s="87">
        <f t="shared" si="19"/>
        <v>464.898578</v>
      </c>
      <c r="L116" s="87">
        <f t="shared" si="20"/>
        <v>464.898578</v>
      </c>
      <c r="M116" s="87">
        <f>464.5+0.398578</f>
        <v>464.898578</v>
      </c>
      <c r="N116" s="75"/>
      <c r="O116" s="75"/>
      <c r="P116" s="31"/>
      <c r="Q116" s="31"/>
      <c r="R116" s="31"/>
      <c r="S116" s="31"/>
      <c r="T116" s="75"/>
      <c r="U116" s="31"/>
      <c r="V116" s="75" t="s">
        <v>552</v>
      </c>
      <c r="W116" s="75" t="s">
        <v>553</v>
      </c>
      <c r="X116" s="77" t="s">
        <v>607</v>
      </c>
      <c r="Y116" s="38"/>
    </row>
    <row r="117" s="13" customFormat="1" ht="110" customHeight="1" spans="1:25">
      <c r="A117" s="38">
        <v>111</v>
      </c>
      <c r="B117" s="73" t="s">
        <v>608</v>
      </c>
      <c r="C117" s="75" t="s">
        <v>609</v>
      </c>
      <c r="D117" s="75" t="s">
        <v>29</v>
      </c>
      <c r="E117" s="75" t="s">
        <v>604</v>
      </c>
      <c r="F117" s="75" t="s">
        <v>33</v>
      </c>
      <c r="G117" s="31" t="s">
        <v>610</v>
      </c>
      <c r="H117" s="76" t="s">
        <v>611</v>
      </c>
      <c r="I117" s="75" t="s">
        <v>36</v>
      </c>
      <c r="J117" s="75">
        <v>5316</v>
      </c>
      <c r="K117" s="75">
        <f t="shared" si="19"/>
        <v>657.45</v>
      </c>
      <c r="L117" s="75">
        <f t="shared" si="20"/>
        <v>657.45</v>
      </c>
      <c r="M117" s="75">
        <v>657.45</v>
      </c>
      <c r="N117" s="75"/>
      <c r="O117" s="75"/>
      <c r="P117" s="31"/>
      <c r="Q117" s="31"/>
      <c r="R117" s="31"/>
      <c r="S117" s="31"/>
      <c r="T117" s="75"/>
      <c r="U117" s="31"/>
      <c r="V117" s="75" t="s">
        <v>117</v>
      </c>
      <c r="W117" s="75" t="s">
        <v>612</v>
      </c>
      <c r="X117" s="77" t="s">
        <v>613</v>
      </c>
      <c r="Y117" s="38"/>
    </row>
    <row r="118" s="13" customFormat="1" ht="110" customHeight="1" spans="1:25">
      <c r="A118" s="38">
        <v>112</v>
      </c>
      <c r="B118" s="73" t="s">
        <v>614</v>
      </c>
      <c r="C118" s="75" t="s">
        <v>615</v>
      </c>
      <c r="D118" s="75" t="s">
        <v>29</v>
      </c>
      <c r="E118" s="75" t="s">
        <v>604</v>
      </c>
      <c r="F118" s="75" t="s">
        <v>33</v>
      </c>
      <c r="G118" s="75" t="s">
        <v>616</v>
      </c>
      <c r="H118" s="77" t="s">
        <v>617</v>
      </c>
      <c r="I118" s="75" t="s">
        <v>273</v>
      </c>
      <c r="J118" s="75">
        <v>8</v>
      </c>
      <c r="K118" s="75">
        <f t="shared" si="19"/>
        <v>294</v>
      </c>
      <c r="L118" s="75">
        <f t="shared" si="20"/>
        <v>294</v>
      </c>
      <c r="M118" s="75">
        <v>294</v>
      </c>
      <c r="N118" s="75"/>
      <c r="O118" s="75"/>
      <c r="P118" s="31"/>
      <c r="Q118" s="31"/>
      <c r="R118" s="31"/>
      <c r="S118" s="31"/>
      <c r="T118" s="75"/>
      <c r="U118" s="31"/>
      <c r="V118" s="75" t="s">
        <v>37</v>
      </c>
      <c r="W118" s="75" t="s">
        <v>38</v>
      </c>
      <c r="X118" s="77" t="s">
        <v>618</v>
      </c>
      <c r="Y118" s="38"/>
    </row>
    <row r="119" s="13" customFormat="1" ht="110" customHeight="1" spans="1:25">
      <c r="A119" s="38">
        <v>113</v>
      </c>
      <c r="B119" s="73" t="s">
        <v>619</v>
      </c>
      <c r="C119" s="75" t="s">
        <v>620</v>
      </c>
      <c r="D119" s="75" t="s">
        <v>29</v>
      </c>
      <c r="E119" s="75" t="s">
        <v>438</v>
      </c>
      <c r="F119" s="78" t="s">
        <v>33</v>
      </c>
      <c r="G119" s="78" t="s">
        <v>621</v>
      </c>
      <c r="H119" s="76" t="s">
        <v>622</v>
      </c>
      <c r="I119" s="78" t="s">
        <v>273</v>
      </c>
      <c r="J119" s="78">
        <v>3356</v>
      </c>
      <c r="K119" s="75">
        <f t="shared" si="19"/>
        <v>635.6</v>
      </c>
      <c r="L119" s="75">
        <f t="shared" si="20"/>
        <v>635.6</v>
      </c>
      <c r="M119" s="78">
        <v>635.6</v>
      </c>
      <c r="N119" s="78"/>
      <c r="O119" s="78"/>
      <c r="P119" s="31"/>
      <c r="Q119" s="31"/>
      <c r="R119" s="31"/>
      <c r="S119" s="31"/>
      <c r="T119" s="78"/>
      <c r="U119" s="31"/>
      <c r="V119" s="75" t="s">
        <v>288</v>
      </c>
      <c r="W119" s="75" t="s">
        <v>594</v>
      </c>
      <c r="X119" s="77" t="s">
        <v>623</v>
      </c>
      <c r="Y119" s="38"/>
    </row>
    <row r="120" s="13" customFormat="1" ht="110" customHeight="1" spans="1:25">
      <c r="A120" s="38">
        <v>114</v>
      </c>
      <c r="B120" s="73" t="s">
        <v>624</v>
      </c>
      <c r="C120" s="75" t="s">
        <v>625</v>
      </c>
      <c r="D120" s="75" t="s">
        <v>29</v>
      </c>
      <c r="E120" s="75" t="s">
        <v>626</v>
      </c>
      <c r="F120" s="75" t="s">
        <v>33</v>
      </c>
      <c r="G120" s="75" t="s">
        <v>627</v>
      </c>
      <c r="H120" s="77" t="s">
        <v>628</v>
      </c>
      <c r="I120" s="75" t="s">
        <v>302</v>
      </c>
      <c r="J120" s="75">
        <v>1</v>
      </c>
      <c r="K120" s="75">
        <f t="shared" si="19"/>
        <v>30</v>
      </c>
      <c r="L120" s="75">
        <f t="shared" si="20"/>
        <v>30</v>
      </c>
      <c r="M120" s="75">
        <v>30</v>
      </c>
      <c r="N120" s="75"/>
      <c r="O120" s="75"/>
      <c r="P120" s="31"/>
      <c r="Q120" s="31"/>
      <c r="R120" s="31"/>
      <c r="S120" s="31"/>
      <c r="T120" s="75"/>
      <c r="U120" s="31"/>
      <c r="V120" s="75" t="s">
        <v>96</v>
      </c>
      <c r="W120" s="75" t="s">
        <v>97</v>
      </c>
      <c r="X120" s="77" t="s">
        <v>629</v>
      </c>
      <c r="Y120" s="38"/>
    </row>
    <row r="121" s="13" customFormat="1" ht="110" customHeight="1" spans="1:25">
      <c r="A121" s="38">
        <v>115</v>
      </c>
      <c r="B121" s="73" t="s">
        <v>630</v>
      </c>
      <c r="C121" s="31" t="s">
        <v>631</v>
      </c>
      <c r="D121" s="31" t="s">
        <v>29</v>
      </c>
      <c r="E121" s="31" t="s">
        <v>598</v>
      </c>
      <c r="F121" s="31" t="s">
        <v>33</v>
      </c>
      <c r="G121" s="31" t="s">
        <v>632</v>
      </c>
      <c r="H121" s="76" t="s">
        <v>633</v>
      </c>
      <c r="I121" s="31" t="s">
        <v>582</v>
      </c>
      <c r="J121" s="86">
        <v>320</v>
      </c>
      <c r="K121" s="88">
        <v>93</v>
      </c>
      <c r="L121" s="88">
        <v>93</v>
      </c>
      <c r="M121" s="86">
        <v>93</v>
      </c>
      <c r="N121" s="86"/>
      <c r="O121" s="89"/>
      <c r="P121" s="31"/>
      <c r="Q121" s="31"/>
      <c r="R121" s="31"/>
      <c r="S121" s="31"/>
      <c r="T121" s="31"/>
      <c r="U121" s="31"/>
      <c r="V121" s="31" t="s">
        <v>196</v>
      </c>
      <c r="W121" s="31" t="s">
        <v>634</v>
      </c>
      <c r="X121" s="76" t="s">
        <v>635</v>
      </c>
      <c r="Y121" s="38"/>
    </row>
    <row r="122" s="13" customFormat="1" ht="110" customHeight="1" spans="1:25">
      <c r="A122" s="38">
        <v>116</v>
      </c>
      <c r="B122" s="73" t="s">
        <v>636</v>
      </c>
      <c r="C122" s="79" t="s">
        <v>637</v>
      </c>
      <c r="D122" s="79" t="s">
        <v>29</v>
      </c>
      <c r="E122" s="79" t="s">
        <v>604</v>
      </c>
      <c r="F122" s="79" t="s">
        <v>33</v>
      </c>
      <c r="G122" s="31" t="s">
        <v>638</v>
      </c>
      <c r="H122" s="76" t="s">
        <v>639</v>
      </c>
      <c r="I122" s="79" t="s">
        <v>36</v>
      </c>
      <c r="J122" s="79">
        <v>2025</v>
      </c>
      <c r="K122" s="79">
        <f t="shared" ref="K122:K128" si="21">L122</f>
        <v>243</v>
      </c>
      <c r="L122" s="79">
        <f t="shared" ref="L122:L128" si="22">M122+N122+O122</f>
        <v>243</v>
      </c>
      <c r="M122" s="90">
        <v>243</v>
      </c>
      <c r="N122" s="79"/>
      <c r="O122" s="79"/>
      <c r="P122" s="31"/>
      <c r="Q122" s="31"/>
      <c r="R122" s="31"/>
      <c r="S122" s="31"/>
      <c r="T122" s="79"/>
      <c r="U122" s="31"/>
      <c r="V122" s="79" t="s">
        <v>96</v>
      </c>
      <c r="W122" s="79" t="s">
        <v>97</v>
      </c>
      <c r="X122" s="80" t="s">
        <v>640</v>
      </c>
      <c r="Y122" s="38"/>
    </row>
    <row r="123" s="13" customFormat="1" ht="110" customHeight="1" spans="1:25">
      <c r="A123" s="38">
        <v>117</v>
      </c>
      <c r="B123" s="73" t="s">
        <v>641</v>
      </c>
      <c r="C123" s="79" t="s">
        <v>642</v>
      </c>
      <c r="D123" s="79" t="s">
        <v>29</v>
      </c>
      <c r="E123" s="79" t="s">
        <v>604</v>
      </c>
      <c r="F123" s="79" t="s">
        <v>33</v>
      </c>
      <c r="G123" s="31" t="s">
        <v>643</v>
      </c>
      <c r="H123" s="76" t="s">
        <v>644</v>
      </c>
      <c r="I123" s="79" t="s">
        <v>36</v>
      </c>
      <c r="J123" s="79">
        <v>562.38</v>
      </c>
      <c r="K123" s="79">
        <f t="shared" si="21"/>
        <v>73</v>
      </c>
      <c r="L123" s="79">
        <f t="shared" si="22"/>
        <v>73</v>
      </c>
      <c r="M123" s="90">
        <v>73</v>
      </c>
      <c r="N123" s="79"/>
      <c r="O123" s="79"/>
      <c r="P123" s="31"/>
      <c r="Q123" s="31"/>
      <c r="R123" s="31"/>
      <c r="S123" s="31"/>
      <c r="T123" s="79"/>
      <c r="U123" s="31"/>
      <c r="V123" s="79" t="s">
        <v>102</v>
      </c>
      <c r="W123" s="79" t="s">
        <v>103</v>
      </c>
      <c r="X123" s="80" t="s">
        <v>645</v>
      </c>
      <c r="Y123" s="38"/>
    </row>
    <row r="124" s="13" customFormat="1" ht="110" customHeight="1" spans="1:25">
      <c r="A124" s="38">
        <v>118</v>
      </c>
      <c r="B124" s="73" t="s">
        <v>646</v>
      </c>
      <c r="C124" s="79" t="s">
        <v>647</v>
      </c>
      <c r="D124" s="79" t="s">
        <v>29</v>
      </c>
      <c r="E124" s="79" t="s">
        <v>325</v>
      </c>
      <c r="F124" s="79" t="s">
        <v>33</v>
      </c>
      <c r="G124" s="31" t="s">
        <v>632</v>
      </c>
      <c r="H124" s="80" t="s">
        <v>648</v>
      </c>
      <c r="I124" s="90" t="s">
        <v>273</v>
      </c>
      <c r="J124" s="90">
        <v>482</v>
      </c>
      <c r="K124" s="79">
        <f t="shared" si="21"/>
        <v>115</v>
      </c>
      <c r="L124" s="79">
        <f t="shared" si="22"/>
        <v>115</v>
      </c>
      <c r="M124" s="90">
        <v>115</v>
      </c>
      <c r="N124" s="90"/>
      <c r="O124" s="90"/>
      <c r="P124" s="31"/>
      <c r="Q124" s="31"/>
      <c r="R124" s="31"/>
      <c r="S124" s="31"/>
      <c r="T124" s="98"/>
      <c r="U124" s="31"/>
      <c r="V124" s="31" t="s">
        <v>196</v>
      </c>
      <c r="W124" s="31" t="s">
        <v>634</v>
      </c>
      <c r="X124" s="71" t="s">
        <v>649</v>
      </c>
      <c r="Y124" s="38"/>
    </row>
    <row r="125" s="13" customFormat="1" ht="110" customHeight="1" spans="1:25">
      <c r="A125" s="38">
        <v>119</v>
      </c>
      <c r="B125" s="73" t="s">
        <v>650</v>
      </c>
      <c r="C125" s="31" t="s">
        <v>651</v>
      </c>
      <c r="D125" s="79" t="s">
        <v>29</v>
      </c>
      <c r="E125" s="79" t="s">
        <v>604</v>
      </c>
      <c r="F125" s="79" t="s">
        <v>33</v>
      </c>
      <c r="G125" s="31" t="s">
        <v>652</v>
      </c>
      <c r="H125" s="80" t="s">
        <v>653</v>
      </c>
      <c r="I125" s="31" t="s">
        <v>36</v>
      </c>
      <c r="J125" s="31">
        <v>1080</v>
      </c>
      <c r="K125" s="79">
        <f t="shared" si="21"/>
        <v>398</v>
      </c>
      <c r="L125" s="79">
        <f t="shared" si="22"/>
        <v>398</v>
      </c>
      <c r="M125" s="31">
        <v>398</v>
      </c>
      <c r="N125" s="31"/>
      <c r="O125" s="31"/>
      <c r="P125" s="31"/>
      <c r="Q125" s="31"/>
      <c r="R125" s="31"/>
      <c r="S125" s="31"/>
      <c r="T125" s="31"/>
      <c r="U125" s="31"/>
      <c r="V125" s="31" t="s">
        <v>220</v>
      </c>
      <c r="W125" s="79" t="s">
        <v>221</v>
      </c>
      <c r="X125" s="80" t="s">
        <v>645</v>
      </c>
      <c r="Y125" s="38"/>
    </row>
    <row r="126" s="13" customFormat="1" ht="110" customHeight="1" spans="1:25">
      <c r="A126" s="38">
        <v>120</v>
      </c>
      <c r="B126" s="73" t="s">
        <v>654</v>
      </c>
      <c r="C126" s="79" t="s">
        <v>655</v>
      </c>
      <c r="D126" s="79" t="s">
        <v>29</v>
      </c>
      <c r="E126" s="79" t="s">
        <v>604</v>
      </c>
      <c r="F126" s="79" t="s">
        <v>33</v>
      </c>
      <c r="G126" s="79" t="s">
        <v>656</v>
      </c>
      <c r="H126" s="76" t="s">
        <v>657</v>
      </c>
      <c r="I126" s="79" t="s">
        <v>582</v>
      </c>
      <c r="J126" s="79">
        <v>234</v>
      </c>
      <c r="K126" s="79">
        <f t="shared" si="21"/>
        <v>135</v>
      </c>
      <c r="L126" s="79">
        <f t="shared" si="22"/>
        <v>135</v>
      </c>
      <c r="M126" s="79">
        <v>135</v>
      </c>
      <c r="N126" s="79"/>
      <c r="O126" s="79"/>
      <c r="P126" s="31"/>
      <c r="Q126" s="31"/>
      <c r="R126" s="31"/>
      <c r="S126" s="31"/>
      <c r="T126" s="79"/>
      <c r="U126" s="31"/>
      <c r="V126" s="79" t="s">
        <v>55</v>
      </c>
      <c r="W126" s="79" t="s">
        <v>56</v>
      </c>
      <c r="X126" s="99" t="s">
        <v>658</v>
      </c>
      <c r="Y126" s="38"/>
    </row>
    <row r="127" s="13" customFormat="1" ht="110" customHeight="1" spans="1:25">
      <c r="A127" s="38">
        <v>121</v>
      </c>
      <c r="B127" s="73" t="s">
        <v>659</v>
      </c>
      <c r="C127" s="79" t="s">
        <v>660</v>
      </c>
      <c r="D127" s="79" t="s">
        <v>29</v>
      </c>
      <c r="E127" s="79" t="s">
        <v>604</v>
      </c>
      <c r="F127" s="79" t="s">
        <v>33</v>
      </c>
      <c r="G127" s="79" t="s">
        <v>661</v>
      </c>
      <c r="H127" s="80" t="s">
        <v>662</v>
      </c>
      <c r="I127" s="79" t="s">
        <v>36</v>
      </c>
      <c r="J127" s="79">
        <v>2503</v>
      </c>
      <c r="K127" s="79">
        <f t="shared" si="21"/>
        <v>360</v>
      </c>
      <c r="L127" s="79">
        <f t="shared" si="22"/>
        <v>360</v>
      </c>
      <c r="M127" s="79">
        <v>360</v>
      </c>
      <c r="N127" s="79"/>
      <c r="O127" s="79"/>
      <c r="P127" s="31"/>
      <c r="Q127" s="31"/>
      <c r="R127" s="31"/>
      <c r="S127" s="31"/>
      <c r="T127" s="31"/>
      <c r="U127" s="31"/>
      <c r="V127" s="79" t="s">
        <v>136</v>
      </c>
      <c r="W127" s="79" t="s">
        <v>137</v>
      </c>
      <c r="X127" s="76" t="s">
        <v>663</v>
      </c>
      <c r="Y127" s="38"/>
    </row>
    <row r="128" s="13" customFormat="1" ht="110" customHeight="1" spans="1:25">
      <c r="A128" s="38">
        <v>122</v>
      </c>
      <c r="B128" s="73" t="s">
        <v>664</v>
      </c>
      <c r="C128" s="79" t="s">
        <v>665</v>
      </c>
      <c r="D128" s="79" t="s">
        <v>29</v>
      </c>
      <c r="E128" s="79" t="s">
        <v>604</v>
      </c>
      <c r="F128" s="79" t="s">
        <v>33</v>
      </c>
      <c r="G128" s="79" t="s">
        <v>666</v>
      </c>
      <c r="H128" s="80" t="s">
        <v>667</v>
      </c>
      <c r="I128" s="79" t="s">
        <v>36</v>
      </c>
      <c r="J128" s="79">
        <v>2462</v>
      </c>
      <c r="K128" s="91">
        <f t="shared" si="21"/>
        <v>351.932</v>
      </c>
      <c r="L128" s="91">
        <f t="shared" si="22"/>
        <v>351.932</v>
      </c>
      <c r="M128" s="91">
        <f>360-8.6+0.532</f>
        <v>351.932</v>
      </c>
      <c r="N128" s="79"/>
      <c r="O128" s="79"/>
      <c r="P128" s="31"/>
      <c r="Q128" s="31"/>
      <c r="R128" s="31"/>
      <c r="S128" s="31"/>
      <c r="T128" s="31"/>
      <c r="U128" s="31"/>
      <c r="V128" s="79" t="s">
        <v>136</v>
      </c>
      <c r="W128" s="79" t="s">
        <v>137</v>
      </c>
      <c r="X128" s="76" t="s">
        <v>663</v>
      </c>
      <c r="Y128" s="38"/>
    </row>
    <row r="129" s="4" customFormat="1" ht="25" customHeight="1" spans="1:25">
      <c r="A129" s="32" t="s">
        <v>668</v>
      </c>
      <c r="B129" s="33" t="s">
        <v>669</v>
      </c>
      <c r="C129" s="34"/>
      <c r="D129" s="35"/>
      <c r="E129" s="35"/>
      <c r="F129" s="35"/>
      <c r="G129" s="36"/>
      <c r="H129" s="37"/>
      <c r="I129" s="37"/>
      <c r="J129" s="37"/>
      <c r="K129" s="46">
        <f>L129+S129+T129+U129</f>
        <v>8174.818</v>
      </c>
      <c r="L129" s="46">
        <f>M129+N129+O129+P129+Q129+R129</f>
        <v>8174.818</v>
      </c>
      <c r="M129" s="47">
        <f>SUM(M130:M139)</f>
        <v>8174.818</v>
      </c>
      <c r="N129" s="47">
        <f t="shared" ref="N129:U129" si="23">SUM(N130:N134)</f>
        <v>0</v>
      </c>
      <c r="O129" s="47">
        <f t="shared" si="23"/>
        <v>0</v>
      </c>
      <c r="P129" s="47">
        <f t="shared" si="23"/>
        <v>0</v>
      </c>
      <c r="Q129" s="47">
        <f t="shared" si="23"/>
        <v>0</v>
      </c>
      <c r="R129" s="47">
        <f t="shared" si="23"/>
        <v>0</v>
      </c>
      <c r="S129" s="47">
        <f t="shared" si="23"/>
        <v>0</v>
      </c>
      <c r="T129" s="47">
        <f t="shared" si="23"/>
        <v>0</v>
      </c>
      <c r="U129" s="47">
        <f t="shared" si="23"/>
        <v>0</v>
      </c>
      <c r="V129" s="60"/>
      <c r="W129" s="60"/>
      <c r="X129" s="61"/>
      <c r="Y129" s="61"/>
    </row>
    <row r="130" s="8" customFormat="1" ht="69" customHeight="1" spans="1:25">
      <c r="A130" s="38">
        <v>123</v>
      </c>
      <c r="B130" s="38" t="s">
        <v>670</v>
      </c>
      <c r="C130" s="38" t="s">
        <v>671</v>
      </c>
      <c r="D130" s="38" t="s">
        <v>672</v>
      </c>
      <c r="E130" s="38" t="s">
        <v>673</v>
      </c>
      <c r="F130" s="38" t="s">
        <v>33</v>
      </c>
      <c r="G130" s="38" t="s">
        <v>587</v>
      </c>
      <c r="H130" s="39" t="s">
        <v>674</v>
      </c>
      <c r="I130" s="38" t="s">
        <v>675</v>
      </c>
      <c r="J130" s="54">
        <v>1000</v>
      </c>
      <c r="K130" s="49">
        <f>L130+S130+T130+U130</f>
        <v>50</v>
      </c>
      <c r="L130" s="49">
        <f>M130+N130+O130+P130+Q130+R130</f>
        <v>50</v>
      </c>
      <c r="M130" s="48">
        <v>50</v>
      </c>
      <c r="N130" s="50"/>
      <c r="O130" s="50"/>
      <c r="P130" s="50"/>
      <c r="Q130" s="50"/>
      <c r="R130" s="50"/>
      <c r="S130" s="50"/>
      <c r="T130" s="50"/>
      <c r="U130" s="50"/>
      <c r="V130" s="38" t="s">
        <v>676</v>
      </c>
      <c r="W130" s="38" t="s">
        <v>677</v>
      </c>
      <c r="X130" s="39" t="s">
        <v>678</v>
      </c>
      <c r="Y130" s="54"/>
    </row>
    <row r="131" s="1" customFormat="1" ht="74.1" customHeight="1" spans="1:25">
      <c r="A131" s="38">
        <v>124</v>
      </c>
      <c r="B131" s="38" t="s">
        <v>679</v>
      </c>
      <c r="C131" s="38" t="s">
        <v>680</v>
      </c>
      <c r="D131" s="38" t="s">
        <v>672</v>
      </c>
      <c r="E131" s="38" t="s">
        <v>681</v>
      </c>
      <c r="F131" s="38" t="s">
        <v>33</v>
      </c>
      <c r="G131" s="38" t="s">
        <v>587</v>
      </c>
      <c r="H131" s="39" t="s">
        <v>682</v>
      </c>
      <c r="I131" s="38" t="s">
        <v>675</v>
      </c>
      <c r="J131" s="38">
        <v>800</v>
      </c>
      <c r="K131" s="49">
        <f>L131+S131+T131+U131</f>
        <v>40</v>
      </c>
      <c r="L131" s="49">
        <f>M131+N131+O131+P131+Q131+R131</f>
        <v>40</v>
      </c>
      <c r="M131" s="48">
        <v>40</v>
      </c>
      <c r="N131" s="50"/>
      <c r="O131" s="50"/>
      <c r="P131" s="50"/>
      <c r="Q131" s="50"/>
      <c r="R131" s="50"/>
      <c r="S131" s="50"/>
      <c r="T131" s="50"/>
      <c r="U131" s="50"/>
      <c r="V131" s="38" t="s">
        <v>676</v>
      </c>
      <c r="W131" s="38" t="s">
        <v>677</v>
      </c>
      <c r="X131" s="39" t="s">
        <v>683</v>
      </c>
      <c r="Y131" s="54"/>
    </row>
    <row r="132" s="8" customFormat="1" ht="105.95" customHeight="1" spans="1:25">
      <c r="A132" s="100">
        <v>125</v>
      </c>
      <c r="B132" s="101" t="s">
        <v>684</v>
      </c>
      <c r="C132" s="101" t="s">
        <v>685</v>
      </c>
      <c r="D132" s="101" t="s">
        <v>672</v>
      </c>
      <c r="E132" s="101" t="s">
        <v>686</v>
      </c>
      <c r="F132" s="101" t="s">
        <v>33</v>
      </c>
      <c r="G132" s="102" t="s">
        <v>687</v>
      </c>
      <c r="H132" s="103" t="s">
        <v>688</v>
      </c>
      <c r="I132" s="101" t="s">
        <v>675</v>
      </c>
      <c r="J132" s="101">
        <v>1900</v>
      </c>
      <c r="K132" s="113">
        <f>L132+S132+T132+U132</f>
        <v>2280</v>
      </c>
      <c r="L132" s="113">
        <f>M132+N132+O132+P132+Q132+R132</f>
        <v>2280</v>
      </c>
      <c r="M132" s="113">
        <v>2280</v>
      </c>
      <c r="N132" s="113"/>
      <c r="O132" s="113"/>
      <c r="P132" s="113"/>
      <c r="Q132" s="113"/>
      <c r="R132" s="113"/>
      <c r="S132" s="113"/>
      <c r="T132" s="113"/>
      <c r="U132" s="113"/>
      <c r="V132" s="101" t="s">
        <v>499</v>
      </c>
      <c r="W132" s="101" t="s">
        <v>500</v>
      </c>
      <c r="X132" s="103" t="s">
        <v>689</v>
      </c>
      <c r="Y132" s="101"/>
    </row>
    <row r="133" s="8" customFormat="1" ht="105.95" customHeight="1" spans="1:25">
      <c r="A133" s="104"/>
      <c r="B133" s="101"/>
      <c r="C133" s="101"/>
      <c r="D133" s="101"/>
      <c r="E133" s="101"/>
      <c r="F133" s="101"/>
      <c r="G133" s="102"/>
      <c r="H133" s="103"/>
      <c r="I133" s="101"/>
      <c r="J133" s="101"/>
      <c r="K133" s="113"/>
      <c r="L133" s="113"/>
      <c r="M133" s="113"/>
      <c r="N133" s="113"/>
      <c r="O133" s="113"/>
      <c r="P133" s="113"/>
      <c r="Q133" s="113"/>
      <c r="R133" s="113"/>
      <c r="S133" s="113"/>
      <c r="T133" s="113"/>
      <c r="U133" s="113"/>
      <c r="V133" s="101"/>
      <c r="W133" s="101"/>
      <c r="X133" s="103"/>
      <c r="Y133" s="101"/>
    </row>
    <row r="134" s="14" customFormat="1" ht="84" customHeight="1" spans="1:25">
      <c r="A134" s="38">
        <v>126</v>
      </c>
      <c r="B134" s="38" t="s">
        <v>690</v>
      </c>
      <c r="C134" s="38" t="s">
        <v>691</v>
      </c>
      <c r="D134" s="38" t="s">
        <v>672</v>
      </c>
      <c r="E134" s="38" t="s">
        <v>686</v>
      </c>
      <c r="F134" s="38" t="s">
        <v>33</v>
      </c>
      <c r="G134" s="38" t="s">
        <v>580</v>
      </c>
      <c r="H134" s="39" t="s">
        <v>692</v>
      </c>
      <c r="I134" s="38" t="s">
        <v>519</v>
      </c>
      <c r="J134" s="38">
        <v>1420</v>
      </c>
      <c r="K134" s="49">
        <f>L134+S134+T134+U134</f>
        <v>2760.48</v>
      </c>
      <c r="L134" s="49">
        <f>M134+N134+O134+P134+Q134+R134</f>
        <v>2760.48</v>
      </c>
      <c r="M134" s="48">
        <v>2760.48</v>
      </c>
      <c r="N134" s="50"/>
      <c r="O134" s="50"/>
      <c r="P134" s="50"/>
      <c r="Q134" s="50"/>
      <c r="R134" s="50"/>
      <c r="S134" s="50"/>
      <c r="T134" s="50"/>
      <c r="U134" s="50"/>
      <c r="V134" s="38" t="s">
        <v>693</v>
      </c>
      <c r="W134" s="38" t="s">
        <v>594</v>
      </c>
      <c r="X134" s="39" t="s">
        <v>694</v>
      </c>
      <c r="Y134" s="38"/>
    </row>
    <row r="135" s="13" customFormat="1" ht="202" customHeight="1" spans="1:25">
      <c r="A135" s="38">
        <v>127</v>
      </c>
      <c r="B135" s="38" t="s">
        <v>695</v>
      </c>
      <c r="C135" s="38" t="s">
        <v>696</v>
      </c>
      <c r="D135" s="38" t="s">
        <v>672</v>
      </c>
      <c r="E135" s="38" t="s">
        <v>673</v>
      </c>
      <c r="F135" s="38" t="s">
        <v>33</v>
      </c>
      <c r="G135" s="38" t="s">
        <v>592</v>
      </c>
      <c r="H135" s="39" t="s">
        <v>697</v>
      </c>
      <c r="I135" s="38" t="s">
        <v>675</v>
      </c>
      <c r="J135" s="38">
        <v>17908</v>
      </c>
      <c r="K135" s="49">
        <f>L135+S135+T135+U135</f>
        <v>2153.7</v>
      </c>
      <c r="L135" s="49">
        <f>M135+N135+O135+P135+Q135+R135</f>
        <v>2153.7</v>
      </c>
      <c r="M135" s="38">
        <f>1953.7+200</f>
        <v>2153.7</v>
      </c>
      <c r="N135" s="38"/>
      <c r="O135" s="38"/>
      <c r="P135" s="38"/>
      <c r="Q135" s="38"/>
      <c r="R135" s="38"/>
      <c r="S135" s="38"/>
      <c r="T135" s="38"/>
      <c r="U135" s="38"/>
      <c r="V135" s="38" t="s">
        <v>676</v>
      </c>
      <c r="W135" s="38" t="s">
        <v>698</v>
      </c>
      <c r="X135" s="39" t="s">
        <v>678</v>
      </c>
      <c r="Y135" s="38"/>
    </row>
    <row r="136" s="15" customFormat="1" ht="202" customHeight="1" spans="1:25">
      <c r="A136" s="38">
        <v>128</v>
      </c>
      <c r="B136" s="38" t="s">
        <v>699</v>
      </c>
      <c r="C136" s="75" t="s">
        <v>700</v>
      </c>
      <c r="D136" s="75" t="s">
        <v>672</v>
      </c>
      <c r="E136" s="75" t="s">
        <v>701</v>
      </c>
      <c r="F136" s="75" t="s">
        <v>33</v>
      </c>
      <c r="G136" s="75" t="s">
        <v>702</v>
      </c>
      <c r="H136" s="77" t="s">
        <v>703</v>
      </c>
      <c r="I136" s="75" t="s">
        <v>302</v>
      </c>
      <c r="J136" s="75">
        <v>1</v>
      </c>
      <c r="K136" s="75">
        <f>L136</f>
        <v>25</v>
      </c>
      <c r="L136" s="75">
        <f>M136+N136+O136</f>
        <v>25</v>
      </c>
      <c r="M136" s="75">
        <v>25</v>
      </c>
      <c r="N136" s="75"/>
      <c r="O136" s="75"/>
      <c r="P136" s="31"/>
      <c r="Q136" s="31"/>
      <c r="R136" s="31"/>
      <c r="S136" s="31"/>
      <c r="T136" s="31"/>
      <c r="U136" s="31"/>
      <c r="V136" s="75" t="s">
        <v>196</v>
      </c>
      <c r="W136" s="75" t="s">
        <v>197</v>
      </c>
      <c r="X136" s="77" t="s">
        <v>704</v>
      </c>
      <c r="Y136" s="75"/>
    </row>
    <row r="137" s="15" customFormat="1" ht="202" customHeight="1" spans="1:25">
      <c r="A137" s="38">
        <v>129</v>
      </c>
      <c r="B137" s="38" t="s">
        <v>705</v>
      </c>
      <c r="C137" s="75" t="s">
        <v>706</v>
      </c>
      <c r="D137" s="75" t="s">
        <v>672</v>
      </c>
      <c r="E137" s="75" t="s">
        <v>701</v>
      </c>
      <c r="F137" s="75" t="s">
        <v>33</v>
      </c>
      <c r="G137" s="75" t="s">
        <v>707</v>
      </c>
      <c r="H137" s="77" t="s">
        <v>708</v>
      </c>
      <c r="I137" s="75" t="s">
        <v>302</v>
      </c>
      <c r="J137" s="75">
        <v>1</v>
      </c>
      <c r="K137" s="75">
        <f>L137</f>
        <v>45</v>
      </c>
      <c r="L137" s="75">
        <f>M137+N137+O137</f>
        <v>45</v>
      </c>
      <c r="M137" s="75">
        <v>45</v>
      </c>
      <c r="N137" s="75"/>
      <c r="O137" s="75"/>
      <c r="P137" s="31"/>
      <c r="Q137" s="31"/>
      <c r="R137" s="31"/>
      <c r="S137" s="31"/>
      <c r="T137" s="31"/>
      <c r="U137" s="31"/>
      <c r="V137" s="75" t="s">
        <v>562</v>
      </c>
      <c r="W137" s="75" t="s">
        <v>563</v>
      </c>
      <c r="X137" s="77" t="s">
        <v>704</v>
      </c>
      <c r="Y137" s="75"/>
    </row>
    <row r="138" s="15" customFormat="1" ht="202" customHeight="1" spans="1:25">
      <c r="A138" s="38">
        <v>130</v>
      </c>
      <c r="B138" s="38" t="s">
        <v>709</v>
      </c>
      <c r="C138" s="31" t="s">
        <v>710</v>
      </c>
      <c r="D138" s="105" t="s">
        <v>672</v>
      </c>
      <c r="E138" s="31" t="s">
        <v>701</v>
      </c>
      <c r="F138" s="105" t="s">
        <v>33</v>
      </c>
      <c r="G138" s="78" t="s">
        <v>711</v>
      </c>
      <c r="H138" s="105" t="s">
        <v>712</v>
      </c>
      <c r="I138" s="78"/>
      <c r="J138" s="78"/>
      <c r="K138" s="75">
        <f>L138</f>
        <v>270</v>
      </c>
      <c r="L138" s="75">
        <f>M138+N138+O138</f>
        <v>270</v>
      </c>
      <c r="M138" s="78">
        <v>270</v>
      </c>
      <c r="N138" s="78"/>
      <c r="O138" s="78"/>
      <c r="P138" s="31"/>
      <c r="Q138" s="31"/>
      <c r="R138" s="31"/>
      <c r="S138" s="31"/>
      <c r="T138" s="31"/>
      <c r="U138" s="31"/>
      <c r="V138" s="75" t="s">
        <v>713</v>
      </c>
      <c r="W138" s="75" t="s">
        <v>714</v>
      </c>
      <c r="X138" s="77" t="s">
        <v>715</v>
      </c>
      <c r="Y138" s="75"/>
    </row>
    <row r="139" s="15" customFormat="1" ht="202" customHeight="1" spans="1:25">
      <c r="A139" s="38">
        <v>131</v>
      </c>
      <c r="B139" s="38" t="s">
        <v>716</v>
      </c>
      <c r="C139" s="79" t="s">
        <v>717</v>
      </c>
      <c r="D139" s="79" t="s">
        <v>672</v>
      </c>
      <c r="E139" s="79" t="s">
        <v>686</v>
      </c>
      <c r="F139" s="79" t="s">
        <v>33</v>
      </c>
      <c r="G139" s="79" t="s">
        <v>580</v>
      </c>
      <c r="H139" s="80" t="s">
        <v>718</v>
      </c>
      <c r="I139" s="90" t="s">
        <v>519</v>
      </c>
      <c r="J139" s="90">
        <v>1177</v>
      </c>
      <c r="K139" s="91">
        <f>L139</f>
        <v>550.638</v>
      </c>
      <c r="L139" s="91">
        <f>M139+N139+O139</f>
        <v>550.638</v>
      </c>
      <c r="M139" s="114">
        <f>507.87+42.768</f>
        <v>550.638</v>
      </c>
      <c r="N139" s="91"/>
      <c r="O139" s="90"/>
      <c r="P139" s="31"/>
      <c r="Q139" s="31"/>
      <c r="R139" s="31"/>
      <c r="S139" s="31"/>
      <c r="T139" s="31"/>
      <c r="U139" s="31"/>
      <c r="V139" s="79" t="s">
        <v>719</v>
      </c>
      <c r="W139" s="79" t="s">
        <v>594</v>
      </c>
      <c r="X139" s="76" t="s">
        <v>720</v>
      </c>
      <c r="Y139" s="79"/>
    </row>
    <row r="140" s="4" customFormat="1" ht="25" customHeight="1" spans="1:25">
      <c r="A140" s="106" t="s">
        <v>721</v>
      </c>
      <c r="B140" s="107" t="s">
        <v>722</v>
      </c>
      <c r="C140" s="108"/>
      <c r="D140" s="109"/>
      <c r="E140" s="109"/>
      <c r="F140" s="109"/>
      <c r="G140" s="110"/>
      <c r="H140" s="111"/>
      <c r="I140" s="111"/>
      <c r="J140" s="111"/>
      <c r="K140" s="115">
        <f>L140+S140+T140+U140</f>
        <v>60480.618098</v>
      </c>
      <c r="L140" s="115">
        <f>M140+N140+O140+P140+Q140+R140</f>
        <v>57480.618098</v>
      </c>
      <c r="M140" s="116">
        <f>SUM(M141:M258)</f>
        <v>50076.62</v>
      </c>
      <c r="N140" s="116">
        <f t="shared" ref="N140:U140" si="24">SUM(N141:N258)</f>
        <v>6603.181422</v>
      </c>
      <c r="O140" s="116">
        <f t="shared" si="24"/>
        <v>800.816676</v>
      </c>
      <c r="P140" s="116">
        <f t="shared" si="24"/>
        <v>0</v>
      </c>
      <c r="Q140" s="116">
        <f t="shared" si="24"/>
        <v>0</v>
      </c>
      <c r="R140" s="116">
        <f t="shared" si="24"/>
        <v>0</v>
      </c>
      <c r="S140" s="116">
        <f t="shared" si="24"/>
        <v>0</v>
      </c>
      <c r="T140" s="116">
        <f t="shared" si="24"/>
        <v>3000</v>
      </c>
      <c r="U140" s="116">
        <f t="shared" si="24"/>
        <v>0</v>
      </c>
      <c r="V140" s="120"/>
      <c r="W140" s="120"/>
      <c r="X140" s="121"/>
      <c r="Y140" s="121"/>
    </row>
    <row r="141" s="5" customFormat="1" ht="54" spans="1:25">
      <c r="A141" s="38">
        <v>132</v>
      </c>
      <c r="B141" s="38" t="s">
        <v>723</v>
      </c>
      <c r="C141" s="38" t="s">
        <v>724</v>
      </c>
      <c r="D141" s="38" t="s">
        <v>722</v>
      </c>
      <c r="E141" s="38" t="s">
        <v>725</v>
      </c>
      <c r="F141" s="38"/>
      <c r="G141" s="38" t="s">
        <v>587</v>
      </c>
      <c r="H141" s="39" t="s">
        <v>726</v>
      </c>
      <c r="I141" s="38" t="s">
        <v>727</v>
      </c>
      <c r="J141" s="38">
        <v>332</v>
      </c>
      <c r="K141" s="49">
        <f>L141+S141+T141+U141</f>
        <v>5644</v>
      </c>
      <c r="L141" s="49">
        <f>M141+N141+O141+P141+Q141+R141</f>
        <v>5644</v>
      </c>
      <c r="M141" s="48">
        <v>5644</v>
      </c>
      <c r="N141" s="50"/>
      <c r="O141" s="50"/>
      <c r="P141" s="50"/>
      <c r="Q141" s="50"/>
      <c r="R141" s="50"/>
      <c r="S141" s="50"/>
      <c r="T141" s="50"/>
      <c r="U141" s="50"/>
      <c r="V141" s="38" t="s">
        <v>728</v>
      </c>
      <c r="W141" s="38" t="s">
        <v>729</v>
      </c>
      <c r="X141" s="39" t="s">
        <v>730</v>
      </c>
      <c r="Y141" s="38"/>
    </row>
    <row r="142" s="5" customFormat="1" ht="102" customHeight="1" spans="1:25">
      <c r="A142" s="38">
        <v>133</v>
      </c>
      <c r="B142" s="38" t="s">
        <v>731</v>
      </c>
      <c r="C142" s="112" t="s">
        <v>732</v>
      </c>
      <c r="D142" s="112" t="s">
        <v>722</v>
      </c>
      <c r="E142" s="112" t="s">
        <v>733</v>
      </c>
      <c r="F142" s="112" t="s">
        <v>33</v>
      </c>
      <c r="G142" s="112" t="s">
        <v>734</v>
      </c>
      <c r="H142" s="62" t="s">
        <v>735</v>
      </c>
      <c r="I142" s="112" t="s">
        <v>328</v>
      </c>
      <c r="J142" s="112">
        <v>4.5</v>
      </c>
      <c r="K142" s="49">
        <f>L142+S142+T142+U142</f>
        <v>395</v>
      </c>
      <c r="L142" s="49">
        <f>M142+N142+O142+P142+Q142+R142</f>
        <v>395</v>
      </c>
      <c r="M142" s="117"/>
      <c r="N142" s="117">
        <v>395</v>
      </c>
      <c r="O142" s="117"/>
      <c r="P142" s="117"/>
      <c r="Q142" s="117"/>
      <c r="R142" s="117"/>
      <c r="S142" s="117"/>
      <c r="T142" s="117"/>
      <c r="U142" s="117"/>
      <c r="V142" s="112" t="s">
        <v>499</v>
      </c>
      <c r="W142" s="112" t="s">
        <v>500</v>
      </c>
      <c r="X142" s="62" t="s">
        <v>736</v>
      </c>
      <c r="Y142" s="112" t="s">
        <v>737</v>
      </c>
    </row>
    <row r="143" s="5" customFormat="1" ht="102" customHeight="1" spans="1:25">
      <c r="A143" s="38">
        <v>134</v>
      </c>
      <c r="B143" s="38" t="s">
        <v>731</v>
      </c>
      <c r="C143" s="112" t="s">
        <v>738</v>
      </c>
      <c r="D143" s="112" t="s">
        <v>722</v>
      </c>
      <c r="E143" s="112" t="s">
        <v>733</v>
      </c>
      <c r="F143" s="112" t="s">
        <v>33</v>
      </c>
      <c r="G143" s="112" t="s">
        <v>739</v>
      </c>
      <c r="H143" s="62" t="s">
        <v>740</v>
      </c>
      <c r="I143" s="112" t="s">
        <v>328</v>
      </c>
      <c r="J143" s="112">
        <v>5.6</v>
      </c>
      <c r="K143" s="49">
        <f>L143+S143+T143+U143</f>
        <v>385</v>
      </c>
      <c r="L143" s="49">
        <f>M143+N143+O143+P143+Q143+R143</f>
        <v>385</v>
      </c>
      <c r="M143" s="117"/>
      <c r="N143" s="117">
        <v>385</v>
      </c>
      <c r="O143" s="117"/>
      <c r="P143" s="117"/>
      <c r="Q143" s="117"/>
      <c r="R143" s="117"/>
      <c r="S143" s="117"/>
      <c r="T143" s="117"/>
      <c r="U143" s="117"/>
      <c r="V143" s="112" t="s">
        <v>499</v>
      </c>
      <c r="W143" s="112" t="s">
        <v>500</v>
      </c>
      <c r="X143" s="62" t="s">
        <v>741</v>
      </c>
      <c r="Y143" s="112" t="s">
        <v>737</v>
      </c>
    </row>
    <row r="144" s="5" customFormat="1" ht="102" customHeight="1" spans="1:25">
      <c r="A144" s="38">
        <v>135</v>
      </c>
      <c r="B144" s="38" t="s">
        <v>731</v>
      </c>
      <c r="C144" s="112" t="s">
        <v>742</v>
      </c>
      <c r="D144" s="112" t="s">
        <v>722</v>
      </c>
      <c r="E144" s="112" t="s">
        <v>733</v>
      </c>
      <c r="F144" s="112" t="s">
        <v>33</v>
      </c>
      <c r="G144" s="112" t="s">
        <v>743</v>
      </c>
      <c r="H144" s="62" t="s">
        <v>744</v>
      </c>
      <c r="I144" s="112" t="s">
        <v>328</v>
      </c>
      <c r="J144" s="112">
        <v>5.1</v>
      </c>
      <c r="K144" s="49">
        <f>L144+S144+T144+U144</f>
        <v>395</v>
      </c>
      <c r="L144" s="49">
        <f>M144+N144+O144+P144+Q144+R144</f>
        <v>395</v>
      </c>
      <c r="M144" s="117"/>
      <c r="N144" s="117">
        <v>395</v>
      </c>
      <c r="O144" s="117"/>
      <c r="P144" s="117"/>
      <c r="Q144" s="117"/>
      <c r="R144" s="117"/>
      <c r="S144" s="117"/>
      <c r="T144" s="117"/>
      <c r="U144" s="117"/>
      <c r="V144" s="112" t="s">
        <v>499</v>
      </c>
      <c r="W144" s="112" t="s">
        <v>500</v>
      </c>
      <c r="X144" s="62" t="s">
        <v>736</v>
      </c>
      <c r="Y144" s="112" t="s">
        <v>737</v>
      </c>
    </row>
    <row r="145" s="5" customFormat="1" ht="107.1" customHeight="1" spans="1:25">
      <c r="A145" s="38">
        <v>136</v>
      </c>
      <c r="B145" s="38" t="s">
        <v>731</v>
      </c>
      <c r="C145" s="112" t="s">
        <v>745</v>
      </c>
      <c r="D145" s="112" t="s">
        <v>722</v>
      </c>
      <c r="E145" s="112" t="s">
        <v>733</v>
      </c>
      <c r="F145" s="112" t="s">
        <v>33</v>
      </c>
      <c r="G145" s="112" t="s">
        <v>746</v>
      </c>
      <c r="H145" s="62" t="s">
        <v>747</v>
      </c>
      <c r="I145" s="112" t="s">
        <v>328</v>
      </c>
      <c r="J145" s="112">
        <v>5</v>
      </c>
      <c r="K145" s="49">
        <f t="shared" ref="K145:K148" si="25">L145+S145+T145+U145</f>
        <v>390</v>
      </c>
      <c r="L145" s="49">
        <f t="shared" ref="L145:L148" si="26">M145+N145+O145+P145+Q145+R145</f>
        <v>390</v>
      </c>
      <c r="M145" s="117"/>
      <c r="N145" s="117">
        <v>390</v>
      </c>
      <c r="O145" s="117"/>
      <c r="P145" s="117"/>
      <c r="Q145" s="117"/>
      <c r="R145" s="117"/>
      <c r="S145" s="117"/>
      <c r="T145" s="117"/>
      <c r="U145" s="117"/>
      <c r="V145" s="112" t="s">
        <v>499</v>
      </c>
      <c r="W145" s="112" t="s">
        <v>500</v>
      </c>
      <c r="X145" s="62" t="s">
        <v>748</v>
      </c>
      <c r="Y145" s="112" t="s">
        <v>737</v>
      </c>
    </row>
    <row r="146" s="5" customFormat="1" ht="107.1" customHeight="1" spans="1:25">
      <c r="A146" s="38">
        <v>137</v>
      </c>
      <c r="B146" s="38" t="s">
        <v>731</v>
      </c>
      <c r="C146" s="112" t="s">
        <v>749</v>
      </c>
      <c r="D146" s="112" t="s">
        <v>722</v>
      </c>
      <c r="E146" s="112" t="s">
        <v>733</v>
      </c>
      <c r="F146" s="112" t="s">
        <v>33</v>
      </c>
      <c r="G146" s="112" t="s">
        <v>750</v>
      </c>
      <c r="H146" s="62" t="s">
        <v>751</v>
      </c>
      <c r="I146" s="112" t="s">
        <v>328</v>
      </c>
      <c r="J146" s="112">
        <v>5.2</v>
      </c>
      <c r="K146" s="49">
        <f t="shared" si="25"/>
        <v>380</v>
      </c>
      <c r="L146" s="49">
        <f t="shared" si="26"/>
        <v>380</v>
      </c>
      <c r="M146" s="117"/>
      <c r="N146" s="117">
        <v>380</v>
      </c>
      <c r="O146" s="117"/>
      <c r="P146" s="117"/>
      <c r="Q146" s="117"/>
      <c r="R146" s="117"/>
      <c r="S146" s="117"/>
      <c r="T146" s="117"/>
      <c r="U146" s="117"/>
      <c r="V146" s="112" t="s">
        <v>499</v>
      </c>
      <c r="W146" s="112" t="s">
        <v>500</v>
      </c>
      <c r="X146" s="62" t="s">
        <v>752</v>
      </c>
      <c r="Y146" s="112" t="s">
        <v>737</v>
      </c>
    </row>
    <row r="147" s="5" customFormat="1" ht="78.95" customHeight="1" spans="1:25">
      <c r="A147" s="38">
        <v>138</v>
      </c>
      <c r="B147" s="38" t="s">
        <v>731</v>
      </c>
      <c r="C147" s="112" t="s">
        <v>753</v>
      </c>
      <c r="D147" s="112" t="s">
        <v>722</v>
      </c>
      <c r="E147" s="112" t="s">
        <v>733</v>
      </c>
      <c r="F147" s="112" t="s">
        <v>33</v>
      </c>
      <c r="G147" s="112" t="s">
        <v>754</v>
      </c>
      <c r="H147" s="62" t="s">
        <v>755</v>
      </c>
      <c r="I147" s="112" t="s">
        <v>328</v>
      </c>
      <c r="J147" s="112">
        <v>5.2</v>
      </c>
      <c r="K147" s="49">
        <f t="shared" si="25"/>
        <v>395</v>
      </c>
      <c r="L147" s="49">
        <f t="shared" si="26"/>
        <v>395</v>
      </c>
      <c r="M147" s="117"/>
      <c r="N147" s="117">
        <v>395</v>
      </c>
      <c r="O147" s="117"/>
      <c r="P147" s="117"/>
      <c r="Q147" s="117"/>
      <c r="R147" s="117"/>
      <c r="S147" s="117"/>
      <c r="T147" s="117"/>
      <c r="U147" s="117"/>
      <c r="V147" s="112" t="s">
        <v>499</v>
      </c>
      <c r="W147" s="112" t="s">
        <v>500</v>
      </c>
      <c r="X147" s="62" t="s">
        <v>756</v>
      </c>
      <c r="Y147" s="112" t="s">
        <v>737</v>
      </c>
    </row>
    <row r="148" s="5" customFormat="1" ht="99.95" customHeight="1" spans="1:25">
      <c r="A148" s="38">
        <v>139</v>
      </c>
      <c r="B148" s="38" t="s">
        <v>731</v>
      </c>
      <c r="C148" s="112" t="s">
        <v>757</v>
      </c>
      <c r="D148" s="112" t="s">
        <v>722</v>
      </c>
      <c r="E148" s="112" t="s">
        <v>733</v>
      </c>
      <c r="F148" s="112" t="s">
        <v>33</v>
      </c>
      <c r="G148" s="112" t="s">
        <v>758</v>
      </c>
      <c r="H148" s="62" t="s">
        <v>759</v>
      </c>
      <c r="I148" s="112" t="s">
        <v>328</v>
      </c>
      <c r="J148" s="112">
        <v>4.2</v>
      </c>
      <c r="K148" s="49">
        <f t="shared" si="25"/>
        <v>385</v>
      </c>
      <c r="L148" s="49">
        <f t="shared" si="26"/>
        <v>385</v>
      </c>
      <c r="M148" s="117"/>
      <c r="N148" s="117">
        <v>385</v>
      </c>
      <c r="O148" s="117"/>
      <c r="P148" s="117"/>
      <c r="Q148" s="117"/>
      <c r="R148" s="117"/>
      <c r="S148" s="117"/>
      <c r="T148" s="117"/>
      <c r="U148" s="117"/>
      <c r="V148" s="112" t="s">
        <v>499</v>
      </c>
      <c r="W148" s="112" t="s">
        <v>500</v>
      </c>
      <c r="X148" s="62" t="s">
        <v>741</v>
      </c>
      <c r="Y148" s="112" t="s">
        <v>737</v>
      </c>
    </row>
    <row r="149" s="5" customFormat="1" ht="99.95" customHeight="1" spans="1:25">
      <c r="A149" s="38">
        <v>140</v>
      </c>
      <c r="B149" s="38" t="s">
        <v>731</v>
      </c>
      <c r="C149" s="112" t="s">
        <v>760</v>
      </c>
      <c r="D149" s="112" t="s">
        <v>722</v>
      </c>
      <c r="E149" s="112" t="s">
        <v>733</v>
      </c>
      <c r="F149" s="112" t="s">
        <v>33</v>
      </c>
      <c r="G149" s="112" t="s">
        <v>761</v>
      </c>
      <c r="H149" s="62" t="s">
        <v>762</v>
      </c>
      <c r="I149" s="112" t="s">
        <v>328</v>
      </c>
      <c r="J149" s="112">
        <v>5</v>
      </c>
      <c r="K149" s="49">
        <f t="shared" ref="K149:K151" si="27">L149+S149+T149+U149</f>
        <v>395</v>
      </c>
      <c r="L149" s="49">
        <f t="shared" ref="L149:L151" si="28">M149+N149+O149+P149+Q149+R149</f>
        <v>395</v>
      </c>
      <c r="M149" s="117"/>
      <c r="N149" s="117">
        <v>395</v>
      </c>
      <c r="O149" s="117"/>
      <c r="P149" s="117"/>
      <c r="Q149" s="117"/>
      <c r="R149" s="117"/>
      <c r="S149" s="117"/>
      <c r="T149" s="117"/>
      <c r="U149" s="117"/>
      <c r="V149" s="112" t="s">
        <v>499</v>
      </c>
      <c r="W149" s="112" t="s">
        <v>500</v>
      </c>
      <c r="X149" s="62" t="s">
        <v>763</v>
      </c>
      <c r="Y149" s="112" t="s">
        <v>737</v>
      </c>
    </row>
    <row r="150" s="5" customFormat="1" ht="99.95" customHeight="1" spans="1:25">
      <c r="A150" s="38">
        <v>141</v>
      </c>
      <c r="B150" s="38" t="s">
        <v>731</v>
      </c>
      <c r="C150" s="112" t="s">
        <v>764</v>
      </c>
      <c r="D150" s="112" t="s">
        <v>722</v>
      </c>
      <c r="E150" s="112" t="s">
        <v>733</v>
      </c>
      <c r="F150" s="112" t="s">
        <v>33</v>
      </c>
      <c r="G150" s="112" t="s">
        <v>765</v>
      </c>
      <c r="H150" s="62" t="s">
        <v>766</v>
      </c>
      <c r="I150" s="112" t="s">
        <v>328</v>
      </c>
      <c r="J150" s="112">
        <v>4.2</v>
      </c>
      <c r="K150" s="49">
        <f t="shared" si="27"/>
        <v>395</v>
      </c>
      <c r="L150" s="49">
        <f t="shared" si="28"/>
        <v>395</v>
      </c>
      <c r="M150" s="117"/>
      <c r="N150" s="117">
        <v>395</v>
      </c>
      <c r="O150" s="117"/>
      <c r="P150" s="117"/>
      <c r="Q150" s="117"/>
      <c r="R150" s="117"/>
      <c r="S150" s="117"/>
      <c r="T150" s="117"/>
      <c r="U150" s="117"/>
      <c r="V150" s="112" t="s">
        <v>499</v>
      </c>
      <c r="W150" s="112" t="s">
        <v>500</v>
      </c>
      <c r="X150" s="62" t="s">
        <v>767</v>
      </c>
      <c r="Y150" s="112" t="s">
        <v>737</v>
      </c>
    </row>
    <row r="151" s="5" customFormat="1" ht="99.95" customHeight="1" spans="1:25">
      <c r="A151" s="38">
        <v>142</v>
      </c>
      <c r="B151" s="38" t="s">
        <v>731</v>
      </c>
      <c r="C151" s="112" t="s">
        <v>768</v>
      </c>
      <c r="D151" s="112" t="s">
        <v>722</v>
      </c>
      <c r="E151" s="112" t="s">
        <v>733</v>
      </c>
      <c r="F151" s="112" t="s">
        <v>33</v>
      </c>
      <c r="G151" s="112" t="s">
        <v>769</v>
      </c>
      <c r="H151" s="62" t="s">
        <v>770</v>
      </c>
      <c r="I151" s="112" t="s">
        <v>328</v>
      </c>
      <c r="J151" s="112">
        <v>4.8</v>
      </c>
      <c r="K151" s="49">
        <f t="shared" si="27"/>
        <v>395</v>
      </c>
      <c r="L151" s="49">
        <f t="shared" si="28"/>
        <v>395</v>
      </c>
      <c r="M151" s="117"/>
      <c r="N151" s="117">
        <v>395</v>
      </c>
      <c r="O151" s="117"/>
      <c r="P151" s="117"/>
      <c r="Q151" s="117"/>
      <c r="R151" s="117"/>
      <c r="S151" s="117"/>
      <c r="T151" s="117"/>
      <c r="U151" s="117"/>
      <c r="V151" s="112" t="s">
        <v>499</v>
      </c>
      <c r="W151" s="112" t="s">
        <v>500</v>
      </c>
      <c r="X151" s="62" t="s">
        <v>771</v>
      </c>
      <c r="Y151" s="112" t="s">
        <v>737</v>
      </c>
    </row>
    <row r="152" s="5" customFormat="1" ht="95.1" customHeight="1" spans="1:25">
      <c r="A152" s="38">
        <v>143</v>
      </c>
      <c r="B152" s="38" t="s">
        <v>731</v>
      </c>
      <c r="C152" s="112" t="s">
        <v>772</v>
      </c>
      <c r="D152" s="112" t="s">
        <v>722</v>
      </c>
      <c r="E152" s="112" t="s">
        <v>733</v>
      </c>
      <c r="F152" s="112" t="s">
        <v>33</v>
      </c>
      <c r="G152" s="112" t="s">
        <v>773</v>
      </c>
      <c r="H152" s="62" t="s">
        <v>774</v>
      </c>
      <c r="I152" s="112" t="s">
        <v>328</v>
      </c>
      <c r="J152" s="112">
        <v>5.4</v>
      </c>
      <c r="K152" s="49">
        <f t="shared" ref="K152:K154" si="29">L152+S152+T152+U152</f>
        <v>385</v>
      </c>
      <c r="L152" s="49">
        <f t="shared" ref="L152:L154" si="30">M152+N152+O152+P152+Q152+R152</f>
        <v>385</v>
      </c>
      <c r="M152" s="117"/>
      <c r="N152" s="117">
        <v>385</v>
      </c>
      <c r="O152" s="117"/>
      <c r="P152" s="117"/>
      <c r="Q152" s="117"/>
      <c r="R152" s="117"/>
      <c r="S152" s="117"/>
      <c r="T152" s="117"/>
      <c r="U152" s="117"/>
      <c r="V152" s="112" t="s">
        <v>499</v>
      </c>
      <c r="W152" s="112" t="s">
        <v>500</v>
      </c>
      <c r="X152" s="62" t="s">
        <v>775</v>
      </c>
      <c r="Y152" s="112" t="s">
        <v>737</v>
      </c>
    </row>
    <row r="153" s="5" customFormat="1" ht="95.1" customHeight="1" spans="1:25">
      <c r="A153" s="38">
        <v>144</v>
      </c>
      <c r="B153" s="38" t="s">
        <v>731</v>
      </c>
      <c r="C153" s="112" t="s">
        <v>776</v>
      </c>
      <c r="D153" s="112" t="s">
        <v>722</v>
      </c>
      <c r="E153" s="112" t="s">
        <v>733</v>
      </c>
      <c r="F153" s="112" t="s">
        <v>33</v>
      </c>
      <c r="G153" s="112" t="s">
        <v>777</v>
      </c>
      <c r="H153" s="62" t="s">
        <v>778</v>
      </c>
      <c r="I153" s="112" t="s">
        <v>328</v>
      </c>
      <c r="J153" s="112">
        <v>4</v>
      </c>
      <c r="K153" s="49">
        <f t="shared" si="29"/>
        <v>393</v>
      </c>
      <c r="L153" s="49">
        <f t="shared" si="30"/>
        <v>393</v>
      </c>
      <c r="M153" s="117"/>
      <c r="N153" s="117">
        <v>393</v>
      </c>
      <c r="O153" s="117"/>
      <c r="P153" s="117"/>
      <c r="Q153" s="117"/>
      <c r="R153" s="117"/>
      <c r="S153" s="117"/>
      <c r="T153" s="117"/>
      <c r="U153" s="117"/>
      <c r="V153" s="112" t="s">
        <v>499</v>
      </c>
      <c r="W153" s="112" t="s">
        <v>500</v>
      </c>
      <c r="X153" s="62" t="s">
        <v>771</v>
      </c>
      <c r="Y153" s="112" t="s">
        <v>737</v>
      </c>
    </row>
    <row r="154" s="5" customFormat="1" ht="95.1" customHeight="1" spans="1:25">
      <c r="A154" s="38">
        <v>145</v>
      </c>
      <c r="B154" s="38" t="s">
        <v>731</v>
      </c>
      <c r="C154" s="112" t="s">
        <v>779</v>
      </c>
      <c r="D154" s="112" t="s">
        <v>722</v>
      </c>
      <c r="E154" s="112" t="s">
        <v>733</v>
      </c>
      <c r="F154" s="112" t="s">
        <v>33</v>
      </c>
      <c r="G154" s="112" t="s">
        <v>780</v>
      </c>
      <c r="H154" s="62" t="s">
        <v>781</v>
      </c>
      <c r="I154" s="112" t="s">
        <v>328</v>
      </c>
      <c r="J154" s="112">
        <v>4.2</v>
      </c>
      <c r="K154" s="49">
        <f t="shared" si="29"/>
        <v>395</v>
      </c>
      <c r="L154" s="49">
        <f t="shared" si="30"/>
        <v>395</v>
      </c>
      <c r="M154" s="117"/>
      <c r="N154" s="117">
        <v>395</v>
      </c>
      <c r="O154" s="117"/>
      <c r="P154" s="117"/>
      <c r="Q154" s="117"/>
      <c r="R154" s="117"/>
      <c r="S154" s="117"/>
      <c r="T154" s="117"/>
      <c r="U154" s="117"/>
      <c r="V154" s="112" t="s">
        <v>499</v>
      </c>
      <c r="W154" s="112" t="s">
        <v>500</v>
      </c>
      <c r="X154" s="62" t="s">
        <v>767</v>
      </c>
      <c r="Y154" s="112" t="s">
        <v>737</v>
      </c>
    </row>
    <row r="155" s="5" customFormat="1" ht="95.1" customHeight="1" spans="1:25">
      <c r="A155" s="38">
        <v>146</v>
      </c>
      <c r="B155" s="38" t="s">
        <v>731</v>
      </c>
      <c r="C155" s="112" t="s">
        <v>782</v>
      </c>
      <c r="D155" s="112" t="s">
        <v>722</v>
      </c>
      <c r="E155" s="112" t="s">
        <v>733</v>
      </c>
      <c r="F155" s="112" t="s">
        <v>33</v>
      </c>
      <c r="G155" s="112" t="s">
        <v>783</v>
      </c>
      <c r="H155" s="62" t="s">
        <v>784</v>
      </c>
      <c r="I155" s="112" t="s">
        <v>328</v>
      </c>
      <c r="J155" s="112">
        <v>5.4</v>
      </c>
      <c r="K155" s="49">
        <f t="shared" ref="K155:K159" si="31">L155+S155+T155+U155</f>
        <v>390</v>
      </c>
      <c r="L155" s="49">
        <f t="shared" ref="L155:L159" si="32">M155+N155+O155+P155+Q155+R155</f>
        <v>390</v>
      </c>
      <c r="M155" s="117"/>
      <c r="N155" s="117">
        <v>390</v>
      </c>
      <c r="O155" s="117"/>
      <c r="P155" s="117"/>
      <c r="Q155" s="117"/>
      <c r="R155" s="117"/>
      <c r="S155" s="117"/>
      <c r="T155" s="117"/>
      <c r="U155" s="117"/>
      <c r="V155" s="112" t="s">
        <v>499</v>
      </c>
      <c r="W155" s="112" t="s">
        <v>500</v>
      </c>
      <c r="X155" s="62" t="s">
        <v>785</v>
      </c>
      <c r="Y155" s="112" t="s">
        <v>737</v>
      </c>
    </row>
    <row r="156" s="5" customFormat="1" ht="102.95" customHeight="1" spans="1:25">
      <c r="A156" s="38">
        <v>147</v>
      </c>
      <c r="B156" s="38" t="s">
        <v>731</v>
      </c>
      <c r="C156" s="112" t="s">
        <v>786</v>
      </c>
      <c r="D156" s="112" t="s">
        <v>722</v>
      </c>
      <c r="E156" s="112" t="s">
        <v>733</v>
      </c>
      <c r="F156" s="112" t="s">
        <v>33</v>
      </c>
      <c r="G156" s="112" t="s">
        <v>787</v>
      </c>
      <c r="H156" s="62" t="s">
        <v>788</v>
      </c>
      <c r="I156" s="112" t="s">
        <v>328</v>
      </c>
      <c r="J156" s="112">
        <v>4.45</v>
      </c>
      <c r="K156" s="49">
        <f t="shared" si="31"/>
        <v>321</v>
      </c>
      <c r="L156" s="49">
        <f t="shared" si="32"/>
        <v>321</v>
      </c>
      <c r="M156" s="117"/>
      <c r="N156" s="117">
        <v>321</v>
      </c>
      <c r="O156" s="117"/>
      <c r="P156" s="117"/>
      <c r="Q156" s="117"/>
      <c r="R156" s="117"/>
      <c r="S156" s="117"/>
      <c r="T156" s="117"/>
      <c r="U156" s="117"/>
      <c r="V156" s="112" t="s">
        <v>499</v>
      </c>
      <c r="W156" s="112" t="s">
        <v>500</v>
      </c>
      <c r="X156" s="62" t="s">
        <v>789</v>
      </c>
      <c r="Y156" s="112" t="s">
        <v>737</v>
      </c>
    </row>
    <row r="157" s="5" customFormat="1" ht="102.95" customHeight="1" spans="1:25">
      <c r="A157" s="38">
        <v>148</v>
      </c>
      <c r="B157" s="38" t="s">
        <v>731</v>
      </c>
      <c r="C157" s="112" t="s">
        <v>790</v>
      </c>
      <c r="D157" s="112" t="s">
        <v>722</v>
      </c>
      <c r="E157" s="112" t="s">
        <v>733</v>
      </c>
      <c r="F157" s="112" t="s">
        <v>33</v>
      </c>
      <c r="G157" s="112" t="s">
        <v>791</v>
      </c>
      <c r="H157" s="62" t="s">
        <v>792</v>
      </c>
      <c r="I157" s="112" t="s">
        <v>328</v>
      </c>
      <c r="J157" s="112">
        <v>4.8</v>
      </c>
      <c r="K157" s="49">
        <f t="shared" si="31"/>
        <v>395</v>
      </c>
      <c r="L157" s="49">
        <f t="shared" si="32"/>
        <v>395</v>
      </c>
      <c r="M157" s="117"/>
      <c r="N157" s="117">
        <v>395</v>
      </c>
      <c r="O157" s="117"/>
      <c r="P157" s="117"/>
      <c r="Q157" s="117"/>
      <c r="R157" s="117"/>
      <c r="S157" s="117"/>
      <c r="T157" s="117"/>
      <c r="U157" s="117"/>
      <c r="V157" s="112" t="s">
        <v>499</v>
      </c>
      <c r="W157" s="112" t="s">
        <v>500</v>
      </c>
      <c r="X157" s="62" t="s">
        <v>793</v>
      </c>
      <c r="Y157" s="112" t="s">
        <v>737</v>
      </c>
    </row>
    <row r="158" s="5" customFormat="1" ht="102.95" customHeight="1" spans="1:25">
      <c r="A158" s="38">
        <v>149</v>
      </c>
      <c r="B158" s="38" t="s">
        <v>794</v>
      </c>
      <c r="C158" s="112" t="s">
        <v>795</v>
      </c>
      <c r="D158" s="112" t="s">
        <v>722</v>
      </c>
      <c r="E158" s="112" t="s">
        <v>733</v>
      </c>
      <c r="F158" s="112" t="s">
        <v>33</v>
      </c>
      <c r="G158" s="112" t="s">
        <v>796</v>
      </c>
      <c r="H158" s="62" t="s">
        <v>797</v>
      </c>
      <c r="I158" s="112" t="s">
        <v>328</v>
      </c>
      <c r="J158" s="112">
        <v>1.9</v>
      </c>
      <c r="K158" s="49">
        <f t="shared" si="31"/>
        <v>114.181422</v>
      </c>
      <c r="L158" s="49">
        <f t="shared" si="32"/>
        <v>114.181422</v>
      </c>
      <c r="M158" s="117"/>
      <c r="N158" s="117">
        <v>114.181422</v>
      </c>
      <c r="O158" s="117"/>
      <c r="P158" s="117"/>
      <c r="Q158" s="117"/>
      <c r="R158" s="117"/>
      <c r="S158" s="117"/>
      <c r="T158" s="117"/>
      <c r="U158" s="117"/>
      <c r="V158" s="112" t="s">
        <v>798</v>
      </c>
      <c r="W158" s="112" t="s">
        <v>799</v>
      </c>
      <c r="X158" s="62" t="s">
        <v>800</v>
      </c>
      <c r="Y158" s="112" t="s">
        <v>737</v>
      </c>
    </row>
    <row r="159" s="16" customFormat="1" ht="105.95" customHeight="1" spans="1:25">
      <c r="A159" s="38">
        <v>150</v>
      </c>
      <c r="B159" s="38" t="s">
        <v>801</v>
      </c>
      <c r="C159" s="38" t="s">
        <v>802</v>
      </c>
      <c r="D159" s="38" t="s">
        <v>722</v>
      </c>
      <c r="E159" s="38" t="s">
        <v>803</v>
      </c>
      <c r="F159" s="38" t="s">
        <v>804</v>
      </c>
      <c r="G159" s="38" t="s">
        <v>805</v>
      </c>
      <c r="H159" s="39" t="s">
        <v>806</v>
      </c>
      <c r="I159" s="38" t="s">
        <v>273</v>
      </c>
      <c r="J159" s="38">
        <v>19</v>
      </c>
      <c r="K159" s="48">
        <f t="shared" si="31"/>
        <v>2525</v>
      </c>
      <c r="L159" s="48">
        <f t="shared" si="32"/>
        <v>2525</v>
      </c>
      <c r="M159" s="48">
        <v>2525</v>
      </c>
      <c r="N159" s="48"/>
      <c r="O159" s="48"/>
      <c r="P159" s="48"/>
      <c r="Q159" s="48"/>
      <c r="R159" s="48"/>
      <c r="S159" s="48"/>
      <c r="T159" s="48"/>
      <c r="U159" s="48"/>
      <c r="V159" s="38" t="s">
        <v>499</v>
      </c>
      <c r="W159" s="38" t="s">
        <v>500</v>
      </c>
      <c r="X159" s="39" t="s">
        <v>807</v>
      </c>
      <c r="Y159" s="38"/>
    </row>
    <row r="160" s="16" customFormat="1" ht="105.95" customHeight="1" spans="1:25">
      <c r="A160" s="38"/>
      <c r="B160" s="38"/>
      <c r="C160" s="38"/>
      <c r="D160" s="38"/>
      <c r="E160" s="38"/>
      <c r="F160" s="38"/>
      <c r="G160" s="38"/>
      <c r="H160" s="39"/>
      <c r="I160" s="38"/>
      <c r="J160" s="38"/>
      <c r="K160" s="48"/>
      <c r="L160" s="48"/>
      <c r="M160" s="48"/>
      <c r="N160" s="48"/>
      <c r="O160" s="48"/>
      <c r="P160" s="48"/>
      <c r="Q160" s="48"/>
      <c r="R160" s="48"/>
      <c r="S160" s="48"/>
      <c r="T160" s="48"/>
      <c r="U160" s="48"/>
      <c r="V160" s="38"/>
      <c r="W160" s="38"/>
      <c r="X160" s="39"/>
      <c r="Y160" s="38"/>
    </row>
    <row r="161" s="16" customFormat="1" ht="105.95" customHeight="1" spans="1:25">
      <c r="A161" s="38"/>
      <c r="B161" s="38"/>
      <c r="C161" s="38"/>
      <c r="D161" s="38"/>
      <c r="E161" s="38"/>
      <c r="F161" s="38"/>
      <c r="G161" s="38"/>
      <c r="H161" s="39"/>
      <c r="I161" s="38"/>
      <c r="J161" s="38"/>
      <c r="K161" s="48"/>
      <c r="L161" s="48"/>
      <c r="M161" s="48"/>
      <c r="N161" s="48"/>
      <c r="O161" s="48"/>
      <c r="P161" s="48"/>
      <c r="Q161" s="48"/>
      <c r="R161" s="48"/>
      <c r="S161" s="48"/>
      <c r="T161" s="48"/>
      <c r="U161" s="48"/>
      <c r="V161" s="38"/>
      <c r="W161" s="38"/>
      <c r="X161" s="39"/>
      <c r="Y161" s="38"/>
    </row>
    <row r="162" s="5" customFormat="1" ht="107.1" customHeight="1" spans="1:25">
      <c r="A162" s="38">
        <v>151</v>
      </c>
      <c r="B162" s="38" t="s">
        <v>808</v>
      </c>
      <c r="C162" s="38" t="s">
        <v>809</v>
      </c>
      <c r="D162" s="38" t="s">
        <v>722</v>
      </c>
      <c r="E162" s="38" t="s">
        <v>810</v>
      </c>
      <c r="F162" s="38" t="s">
        <v>33</v>
      </c>
      <c r="G162" s="38" t="s">
        <v>811</v>
      </c>
      <c r="H162" s="39" t="s">
        <v>812</v>
      </c>
      <c r="I162" s="38" t="s">
        <v>328</v>
      </c>
      <c r="J162" s="38">
        <v>86.64</v>
      </c>
      <c r="K162" s="38">
        <f>L162+S162+T162+U162</f>
        <v>5000</v>
      </c>
      <c r="L162" s="38">
        <f>M162+N162+O162+P162+Q162+R162</f>
        <v>5000</v>
      </c>
      <c r="M162" s="38">
        <v>5000</v>
      </c>
      <c r="N162" s="38"/>
      <c r="O162" s="38"/>
      <c r="P162" s="38"/>
      <c r="Q162" s="38"/>
      <c r="R162" s="38"/>
      <c r="S162" s="38"/>
      <c r="T162" s="38"/>
      <c r="U162" s="38"/>
      <c r="V162" s="38" t="s">
        <v>352</v>
      </c>
      <c r="W162" s="38" t="s">
        <v>353</v>
      </c>
      <c r="X162" s="39" t="s">
        <v>813</v>
      </c>
      <c r="Y162" s="38"/>
    </row>
    <row r="163" s="5" customFormat="1" ht="107.1" customHeight="1" spans="1:25">
      <c r="A163" s="38"/>
      <c r="B163" s="38"/>
      <c r="C163" s="38"/>
      <c r="D163" s="38"/>
      <c r="E163" s="38"/>
      <c r="F163" s="38"/>
      <c r="G163" s="38"/>
      <c r="H163" s="39"/>
      <c r="I163" s="38"/>
      <c r="J163" s="38"/>
      <c r="K163" s="38"/>
      <c r="L163" s="38"/>
      <c r="M163" s="38"/>
      <c r="N163" s="38"/>
      <c r="O163" s="38"/>
      <c r="P163" s="38"/>
      <c r="Q163" s="38"/>
      <c r="R163" s="38"/>
      <c r="S163" s="38"/>
      <c r="T163" s="38"/>
      <c r="U163" s="38"/>
      <c r="V163" s="38"/>
      <c r="W163" s="38"/>
      <c r="X163" s="39"/>
      <c r="Y163" s="38"/>
    </row>
    <row r="164" s="5" customFormat="1" ht="104.1" customHeight="1" spans="1:25">
      <c r="A164" s="38">
        <v>152</v>
      </c>
      <c r="B164" s="38" t="s">
        <v>814</v>
      </c>
      <c r="C164" s="38" t="s">
        <v>815</v>
      </c>
      <c r="D164" s="38" t="s">
        <v>722</v>
      </c>
      <c r="E164" s="38" t="s">
        <v>810</v>
      </c>
      <c r="F164" s="38" t="s">
        <v>33</v>
      </c>
      <c r="G164" s="38" t="s">
        <v>816</v>
      </c>
      <c r="H164" s="62" t="s">
        <v>817</v>
      </c>
      <c r="I164" s="38" t="s">
        <v>328</v>
      </c>
      <c r="J164" s="38">
        <v>180.489</v>
      </c>
      <c r="K164" s="38">
        <f>L164+S164+T164+U164</f>
        <v>5169.2</v>
      </c>
      <c r="L164" s="38">
        <f>M164+N164+O164+P164+Q164+R164</f>
        <v>5169.2</v>
      </c>
      <c r="M164" s="38">
        <v>5169.2</v>
      </c>
      <c r="N164" s="38"/>
      <c r="O164" s="38"/>
      <c r="P164" s="38"/>
      <c r="Q164" s="38"/>
      <c r="R164" s="38"/>
      <c r="S164" s="38"/>
      <c r="T164" s="38"/>
      <c r="U164" s="38"/>
      <c r="V164" s="38" t="s">
        <v>352</v>
      </c>
      <c r="W164" s="38" t="s">
        <v>353</v>
      </c>
      <c r="X164" s="39" t="s">
        <v>818</v>
      </c>
      <c r="Y164" s="38"/>
    </row>
    <row r="165" s="5" customFormat="1" ht="84" customHeight="1" spans="1:25">
      <c r="A165" s="38"/>
      <c r="B165" s="38"/>
      <c r="C165" s="38"/>
      <c r="D165" s="38"/>
      <c r="E165" s="38"/>
      <c r="F165" s="38"/>
      <c r="G165" s="38"/>
      <c r="H165" s="62"/>
      <c r="I165" s="38"/>
      <c r="J165" s="38"/>
      <c r="K165" s="38"/>
      <c r="L165" s="38"/>
      <c r="M165" s="38"/>
      <c r="N165" s="38"/>
      <c r="O165" s="38"/>
      <c r="P165" s="38"/>
      <c r="Q165" s="38"/>
      <c r="R165" s="38"/>
      <c r="S165" s="38"/>
      <c r="T165" s="38"/>
      <c r="U165" s="38"/>
      <c r="V165" s="38"/>
      <c r="W165" s="38"/>
      <c r="X165" s="39"/>
      <c r="Y165" s="38"/>
    </row>
    <row r="166" s="5" customFormat="1" ht="104.1" customHeight="1" spans="1:25">
      <c r="A166" s="38"/>
      <c r="B166" s="38"/>
      <c r="C166" s="38"/>
      <c r="D166" s="38"/>
      <c r="E166" s="38"/>
      <c r="F166" s="38"/>
      <c r="G166" s="38"/>
      <c r="H166" s="62"/>
      <c r="I166" s="38"/>
      <c r="J166" s="38"/>
      <c r="K166" s="38"/>
      <c r="L166" s="38"/>
      <c r="M166" s="38"/>
      <c r="N166" s="38"/>
      <c r="O166" s="38"/>
      <c r="P166" s="38"/>
      <c r="Q166" s="38"/>
      <c r="R166" s="38"/>
      <c r="S166" s="38"/>
      <c r="T166" s="38"/>
      <c r="U166" s="38"/>
      <c r="V166" s="38"/>
      <c r="W166" s="38"/>
      <c r="X166" s="39"/>
      <c r="Y166" s="38"/>
    </row>
    <row r="167" s="5" customFormat="1" ht="104.1" customHeight="1" spans="1:25">
      <c r="A167" s="38"/>
      <c r="B167" s="38"/>
      <c r="C167" s="38"/>
      <c r="D167" s="38"/>
      <c r="E167" s="38"/>
      <c r="F167" s="38"/>
      <c r="G167" s="38"/>
      <c r="H167" s="62"/>
      <c r="I167" s="38"/>
      <c r="J167" s="38"/>
      <c r="K167" s="38"/>
      <c r="L167" s="38"/>
      <c r="M167" s="38"/>
      <c r="N167" s="38"/>
      <c r="O167" s="38"/>
      <c r="P167" s="38"/>
      <c r="Q167" s="38"/>
      <c r="R167" s="38"/>
      <c r="S167" s="38"/>
      <c r="T167" s="38"/>
      <c r="U167" s="38"/>
      <c r="V167" s="38"/>
      <c r="W167" s="38"/>
      <c r="X167" s="39"/>
      <c r="Y167" s="38"/>
    </row>
    <row r="168" s="5" customFormat="1" ht="71.1" customHeight="1" spans="1:25">
      <c r="A168" s="38">
        <v>153</v>
      </c>
      <c r="B168" s="38" t="s">
        <v>819</v>
      </c>
      <c r="C168" s="38" t="s">
        <v>820</v>
      </c>
      <c r="D168" s="38" t="s">
        <v>722</v>
      </c>
      <c r="E168" s="38" t="s">
        <v>810</v>
      </c>
      <c r="F168" s="38" t="s">
        <v>33</v>
      </c>
      <c r="G168" s="38" t="s">
        <v>821</v>
      </c>
      <c r="H168" s="39" t="s">
        <v>822</v>
      </c>
      <c r="I168" s="38" t="s">
        <v>823</v>
      </c>
      <c r="J168" s="38">
        <v>1</v>
      </c>
      <c r="K168" s="49">
        <f>L168+S168+T168+U168</f>
        <v>5490</v>
      </c>
      <c r="L168" s="49">
        <f>M168+N168+O168+P168+Q168+R168</f>
        <v>5490</v>
      </c>
      <c r="M168" s="48">
        <v>5490</v>
      </c>
      <c r="N168" s="118"/>
      <c r="O168" s="118"/>
      <c r="P168" s="118"/>
      <c r="Q168" s="118"/>
      <c r="R168" s="118"/>
      <c r="S168" s="118"/>
      <c r="T168" s="118"/>
      <c r="U168" s="118"/>
      <c r="V168" s="38" t="s">
        <v>352</v>
      </c>
      <c r="W168" s="38" t="s">
        <v>353</v>
      </c>
      <c r="X168" s="39" t="s">
        <v>824</v>
      </c>
      <c r="Y168" s="38"/>
    </row>
    <row r="169" s="5" customFormat="1" ht="40.5" spans="1:25">
      <c r="A169" s="38">
        <v>154</v>
      </c>
      <c r="B169" s="38" t="s">
        <v>825</v>
      </c>
      <c r="C169" s="38" t="s">
        <v>826</v>
      </c>
      <c r="D169" s="38" t="s">
        <v>722</v>
      </c>
      <c r="E169" s="38" t="s">
        <v>827</v>
      </c>
      <c r="F169" s="38" t="s">
        <v>33</v>
      </c>
      <c r="G169" s="54" t="s">
        <v>828</v>
      </c>
      <c r="H169" s="39" t="s">
        <v>829</v>
      </c>
      <c r="I169" s="54" t="s">
        <v>830</v>
      </c>
      <c r="J169" s="54">
        <v>9.8</v>
      </c>
      <c r="K169" s="49">
        <f>L169+S169+T169+U169</f>
        <v>420</v>
      </c>
      <c r="L169" s="49">
        <f>M169+N169+O169+P169+Q169+R169</f>
        <v>420</v>
      </c>
      <c r="M169" s="85">
        <v>420</v>
      </c>
      <c r="N169" s="50"/>
      <c r="O169" s="50"/>
      <c r="P169" s="50"/>
      <c r="Q169" s="50"/>
      <c r="R169" s="50"/>
      <c r="S169" s="50"/>
      <c r="T169" s="50"/>
      <c r="U169" s="50"/>
      <c r="V169" s="38" t="s">
        <v>288</v>
      </c>
      <c r="W169" s="38" t="s">
        <v>289</v>
      </c>
      <c r="X169" s="39" t="s">
        <v>831</v>
      </c>
      <c r="Y169" s="54"/>
    </row>
    <row r="170" s="17" customFormat="1" ht="48" customHeight="1" spans="1:25">
      <c r="A170" s="38">
        <v>155</v>
      </c>
      <c r="B170" s="112" t="s">
        <v>832</v>
      </c>
      <c r="C170" s="112" t="s">
        <v>833</v>
      </c>
      <c r="D170" s="112" t="s">
        <v>722</v>
      </c>
      <c r="E170" s="112" t="s">
        <v>834</v>
      </c>
      <c r="F170" s="112" t="s">
        <v>33</v>
      </c>
      <c r="G170" s="112" t="s">
        <v>835</v>
      </c>
      <c r="H170" s="62" t="s">
        <v>836</v>
      </c>
      <c r="I170" s="112" t="s">
        <v>328</v>
      </c>
      <c r="J170" s="112">
        <v>3.5</v>
      </c>
      <c r="K170" s="119">
        <v>105</v>
      </c>
      <c r="L170" s="119">
        <v>105</v>
      </c>
      <c r="M170" s="112">
        <v>105</v>
      </c>
      <c r="N170" s="112"/>
      <c r="O170" s="112"/>
      <c r="P170" s="112"/>
      <c r="Q170" s="112"/>
      <c r="R170" s="112"/>
      <c r="S170" s="112"/>
      <c r="T170" s="112"/>
      <c r="U170" s="112"/>
      <c r="V170" s="112" t="s">
        <v>821</v>
      </c>
      <c r="W170" s="112" t="s">
        <v>56</v>
      </c>
      <c r="X170" s="62" t="s">
        <v>837</v>
      </c>
      <c r="Y170" s="112"/>
    </row>
    <row r="171" s="17" customFormat="1" ht="48" customHeight="1" spans="1:25">
      <c r="A171" s="38">
        <v>156</v>
      </c>
      <c r="B171" s="112" t="s">
        <v>832</v>
      </c>
      <c r="C171" s="112" t="s">
        <v>838</v>
      </c>
      <c r="D171" s="112" t="s">
        <v>722</v>
      </c>
      <c r="E171" s="112" t="s">
        <v>834</v>
      </c>
      <c r="F171" s="112" t="s">
        <v>33</v>
      </c>
      <c r="G171" s="112" t="s">
        <v>839</v>
      </c>
      <c r="H171" s="62" t="s">
        <v>840</v>
      </c>
      <c r="I171" s="112" t="s">
        <v>328</v>
      </c>
      <c r="J171" s="112">
        <v>4.8</v>
      </c>
      <c r="K171" s="119">
        <v>134.4</v>
      </c>
      <c r="L171" s="119">
        <v>134.4</v>
      </c>
      <c r="M171" s="112">
        <v>134.4</v>
      </c>
      <c r="N171" s="112"/>
      <c r="O171" s="112"/>
      <c r="P171" s="112"/>
      <c r="Q171" s="112"/>
      <c r="R171" s="112"/>
      <c r="S171" s="112"/>
      <c r="T171" s="112"/>
      <c r="U171" s="112"/>
      <c r="V171" s="112" t="s">
        <v>841</v>
      </c>
      <c r="W171" s="112" t="s">
        <v>44</v>
      </c>
      <c r="X171" s="62" t="s">
        <v>837</v>
      </c>
      <c r="Y171" s="112"/>
    </row>
    <row r="172" s="17" customFormat="1" ht="48" customHeight="1" spans="1:25">
      <c r="A172" s="38">
        <v>157</v>
      </c>
      <c r="B172" s="112" t="s">
        <v>832</v>
      </c>
      <c r="C172" s="112" t="s">
        <v>842</v>
      </c>
      <c r="D172" s="112" t="s">
        <v>722</v>
      </c>
      <c r="E172" s="112" t="s">
        <v>834</v>
      </c>
      <c r="F172" s="112" t="s">
        <v>33</v>
      </c>
      <c r="G172" s="112" t="s">
        <v>843</v>
      </c>
      <c r="H172" s="62" t="s">
        <v>844</v>
      </c>
      <c r="I172" s="112" t="s">
        <v>328</v>
      </c>
      <c r="J172" s="112">
        <v>25.6</v>
      </c>
      <c r="K172" s="119">
        <v>725</v>
      </c>
      <c r="L172" s="119">
        <v>725</v>
      </c>
      <c r="M172" s="112">
        <v>725</v>
      </c>
      <c r="N172" s="112"/>
      <c r="O172" s="112"/>
      <c r="P172" s="112"/>
      <c r="Q172" s="112"/>
      <c r="R172" s="112"/>
      <c r="S172" s="112"/>
      <c r="T172" s="112"/>
      <c r="U172" s="112"/>
      <c r="V172" s="112" t="s">
        <v>845</v>
      </c>
      <c r="W172" s="112" t="s">
        <v>167</v>
      </c>
      <c r="X172" s="62" t="s">
        <v>837</v>
      </c>
      <c r="Y172" s="112"/>
    </row>
    <row r="173" s="17" customFormat="1" ht="48" customHeight="1" spans="1:25">
      <c r="A173" s="38">
        <v>158</v>
      </c>
      <c r="B173" s="112" t="s">
        <v>832</v>
      </c>
      <c r="C173" s="112" t="s">
        <v>846</v>
      </c>
      <c r="D173" s="112" t="s">
        <v>722</v>
      </c>
      <c r="E173" s="112" t="s">
        <v>834</v>
      </c>
      <c r="F173" s="112" t="s">
        <v>33</v>
      </c>
      <c r="G173" s="112" t="s">
        <v>847</v>
      </c>
      <c r="H173" s="62" t="s">
        <v>848</v>
      </c>
      <c r="I173" s="112" t="s">
        <v>328</v>
      </c>
      <c r="J173" s="112">
        <v>13.71</v>
      </c>
      <c r="K173" s="119">
        <v>383.88</v>
      </c>
      <c r="L173" s="119">
        <v>383.88</v>
      </c>
      <c r="M173" s="112">
        <v>383.88</v>
      </c>
      <c r="N173" s="112"/>
      <c r="O173" s="112"/>
      <c r="P173" s="112"/>
      <c r="Q173" s="112"/>
      <c r="R173" s="112"/>
      <c r="S173" s="112"/>
      <c r="T173" s="112"/>
      <c r="U173" s="112"/>
      <c r="V173" s="112" t="s">
        <v>849</v>
      </c>
      <c r="W173" s="112" t="s">
        <v>38</v>
      </c>
      <c r="X173" s="62" t="s">
        <v>837</v>
      </c>
      <c r="Y173" s="112"/>
    </row>
    <row r="174" s="17" customFormat="1" ht="48" customHeight="1" spans="1:25">
      <c r="A174" s="38">
        <v>159</v>
      </c>
      <c r="B174" s="112" t="s">
        <v>832</v>
      </c>
      <c r="C174" s="112" t="s">
        <v>850</v>
      </c>
      <c r="D174" s="112" t="s">
        <v>722</v>
      </c>
      <c r="E174" s="112" t="s">
        <v>834</v>
      </c>
      <c r="F174" s="112" t="s">
        <v>33</v>
      </c>
      <c r="G174" s="112" t="s">
        <v>851</v>
      </c>
      <c r="H174" s="62" t="s">
        <v>852</v>
      </c>
      <c r="I174" s="112" t="s">
        <v>328</v>
      </c>
      <c r="J174" s="112">
        <v>5.5</v>
      </c>
      <c r="K174" s="119">
        <v>216</v>
      </c>
      <c r="L174" s="119">
        <v>216</v>
      </c>
      <c r="M174" s="112">
        <v>216</v>
      </c>
      <c r="N174" s="112"/>
      <c r="O174" s="112"/>
      <c r="P174" s="112"/>
      <c r="Q174" s="112"/>
      <c r="R174" s="112"/>
      <c r="S174" s="112"/>
      <c r="T174" s="112"/>
      <c r="U174" s="112"/>
      <c r="V174" s="112" t="s">
        <v>853</v>
      </c>
      <c r="W174" s="112" t="s">
        <v>854</v>
      </c>
      <c r="X174" s="62" t="s">
        <v>837</v>
      </c>
      <c r="Y174" s="112"/>
    </row>
    <row r="175" s="18" customFormat="1" ht="54" spans="1:25">
      <c r="A175" s="38">
        <v>160</v>
      </c>
      <c r="B175" s="38" t="s">
        <v>832</v>
      </c>
      <c r="C175" s="38" t="s">
        <v>855</v>
      </c>
      <c r="D175" s="38" t="s">
        <v>722</v>
      </c>
      <c r="E175" s="38" t="s">
        <v>834</v>
      </c>
      <c r="F175" s="38" t="s">
        <v>33</v>
      </c>
      <c r="G175" s="38" t="s">
        <v>856</v>
      </c>
      <c r="H175" s="39" t="s">
        <v>857</v>
      </c>
      <c r="I175" s="38" t="s">
        <v>328</v>
      </c>
      <c r="J175" s="38">
        <v>29.5</v>
      </c>
      <c r="K175" s="49">
        <f>L175+S175+T175+U175</f>
        <v>826</v>
      </c>
      <c r="L175" s="49">
        <f>M175+N175+O175+P175+Q175+R175</f>
        <v>826</v>
      </c>
      <c r="M175" s="38">
        <v>826</v>
      </c>
      <c r="N175" s="38"/>
      <c r="O175" s="38"/>
      <c r="P175" s="38"/>
      <c r="Q175" s="38"/>
      <c r="R175" s="38"/>
      <c r="S175" s="38"/>
      <c r="T175" s="38"/>
      <c r="U175" s="38"/>
      <c r="V175" s="38" t="s">
        <v>96</v>
      </c>
      <c r="W175" s="38" t="s">
        <v>97</v>
      </c>
      <c r="X175" s="38" t="s">
        <v>837</v>
      </c>
      <c r="Y175" s="38"/>
    </row>
    <row r="176" s="17" customFormat="1" ht="48" customHeight="1" spans="1:25">
      <c r="A176" s="38">
        <v>161</v>
      </c>
      <c r="B176" s="112" t="s">
        <v>832</v>
      </c>
      <c r="C176" s="112" t="s">
        <v>858</v>
      </c>
      <c r="D176" s="112" t="s">
        <v>722</v>
      </c>
      <c r="E176" s="112" t="s">
        <v>834</v>
      </c>
      <c r="F176" s="112" t="s">
        <v>33</v>
      </c>
      <c r="G176" s="112" t="s">
        <v>859</v>
      </c>
      <c r="H176" s="62" t="s">
        <v>860</v>
      </c>
      <c r="I176" s="112" t="s">
        <v>328</v>
      </c>
      <c r="J176" s="112">
        <v>15.15</v>
      </c>
      <c r="K176" s="119">
        <v>427.2</v>
      </c>
      <c r="L176" s="119">
        <v>427.2</v>
      </c>
      <c r="M176" s="112">
        <v>427.2</v>
      </c>
      <c r="N176" s="112"/>
      <c r="O176" s="112"/>
      <c r="P176" s="112"/>
      <c r="Q176" s="112"/>
      <c r="R176" s="112"/>
      <c r="S176" s="112"/>
      <c r="T176" s="112"/>
      <c r="U176" s="112"/>
      <c r="V176" s="112" t="s">
        <v>861</v>
      </c>
      <c r="W176" s="112" t="s">
        <v>174</v>
      </c>
      <c r="X176" s="62" t="s">
        <v>837</v>
      </c>
      <c r="Y176" s="112"/>
    </row>
    <row r="177" s="5" customFormat="1" ht="84.95" customHeight="1" spans="1:25">
      <c r="A177" s="38">
        <v>162</v>
      </c>
      <c r="B177" s="38" t="s">
        <v>832</v>
      </c>
      <c r="C177" s="38" t="s">
        <v>862</v>
      </c>
      <c r="D177" s="38" t="s">
        <v>722</v>
      </c>
      <c r="E177" s="38" t="s">
        <v>834</v>
      </c>
      <c r="F177" s="38" t="s">
        <v>33</v>
      </c>
      <c r="G177" s="38" t="s">
        <v>863</v>
      </c>
      <c r="H177" s="39" t="s">
        <v>864</v>
      </c>
      <c r="I177" s="38" t="s">
        <v>328</v>
      </c>
      <c r="J177" s="38">
        <v>12</v>
      </c>
      <c r="K177" s="48">
        <v>336</v>
      </c>
      <c r="L177" s="48">
        <v>336</v>
      </c>
      <c r="M177" s="48">
        <v>336</v>
      </c>
      <c r="N177" s="48"/>
      <c r="O177" s="48"/>
      <c r="P177" s="48"/>
      <c r="Q177" s="48"/>
      <c r="R177" s="48"/>
      <c r="S177" s="48"/>
      <c r="T177" s="48"/>
      <c r="U177" s="48"/>
      <c r="V177" s="38" t="s">
        <v>865</v>
      </c>
      <c r="W177" s="38" t="s">
        <v>221</v>
      </c>
      <c r="X177" s="38" t="s">
        <v>837</v>
      </c>
      <c r="Y177" s="38"/>
    </row>
    <row r="178" s="17" customFormat="1" ht="48" customHeight="1" spans="1:25">
      <c r="A178" s="38">
        <v>163</v>
      </c>
      <c r="B178" s="112" t="s">
        <v>832</v>
      </c>
      <c r="C178" s="112" t="s">
        <v>866</v>
      </c>
      <c r="D178" s="112" t="s">
        <v>722</v>
      </c>
      <c r="E178" s="112" t="s">
        <v>834</v>
      </c>
      <c r="F178" s="112" t="s">
        <v>33</v>
      </c>
      <c r="G178" s="112" t="s">
        <v>867</v>
      </c>
      <c r="H178" s="62" t="s">
        <v>868</v>
      </c>
      <c r="I178" s="112" t="s">
        <v>328</v>
      </c>
      <c r="J178" s="112">
        <v>2.5</v>
      </c>
      <c r="K178" s="112">
        <v>80</v>
      </c>
      <c r="L178" s="119">
        <v>80</v>
      </c>
      <c r="M178" s="112">
        <v>80</v>
      </c>
      <c r="N178" s="112"/>
      <c r="O178" s="112"/>
      <c r="P178" s="112"/>
      <c r="Q178" s="112"/>
      <c r="R178" s="112"/>
      <c r="S178" s="112"/>
      <c r="T178" s="112"/>
      <c r="U178" s="112"/>
      <c r="V178" s="112" t="s">
        <v>869</v>
      </c>
      <c r="W178" s="112" t="s">
        <v>870</v>
      </c>
      <c r="X178" s="62" t="s">
        <v>837</v>
      </c>
      <c r="Y178" s="112"/>
    </row>
    <row r="179" s="17" customFormat="1" ht="48" customHeight="1" spans="1:25">
      <c r="A179" s="38">
        <v>164</v>
      </c>
      <c r="B179" s="112" t="s">
        <v>832</v>
      </c>
      <c r="C179" s="112" t="s">
        <v>871</v>
      </c>
      <c r="D179" s="112" t="s">
        <v>722</v>
      </c>
      <c r="E179" s="112" t="s">
        <v>834</v>
      </c>
      <c r="F179" s="112" t="s">
        <v>33</v>
      </c>
      <c r="G179" s="112" t="s">
        <v>872</v>
      </c>
      <c r="H179" s="62" t="s">
        <v>873</v>
      </c>
      <c r="I179" s="112" t="s">
        <v>328</v>
      </c>
      <c r="J179" s="112">
        <v>9.8</v>
      </c>
      <c r="K179" s="119">
        <v>300</v>
      </c>
      <c r="L179" s="119">
        <v>300</v>
      </c>
      <c r="M179" s="112">
        <v>300</v>
      </c>
      <c r="N179" s="112"/>
      <c r="O179" s="112"/>
      <c r="P179" s="112"/>
      <c r="Q179" s="112"/>
      <c r="R179" s="112"/>
      <c r="S179" s="112"/>
      <c r="T179" s="112"/>
      <c r="U179" s="112"/>
      <c r="V179" s="112" t="s">
        <v>874</v>
      </c>
      <c r="W179" s="112" t="s">
        <v>563</v>
      </c>
      <c r="X179" s="62" t="s">
        <v>837</v>
      </c>
      <c r="Y179" s="112"/>
    </row>
    <row r="180" s="5" customFormat="1" ht="84.95" customHeight="1" spans="1:25">
      <c r="A180" s="38">
        <v>165</v>
      </c>
      <c r="B180" s="38" t="s">
        <v>832</v>
      </c>
      <c r="C180" s="38" t="s">
        <v>875</v>
      </c>
      <c r="D180" s="38" t="s">
        <v>722</v>
      </c>
      <c r="E180" s="38" t="s">
        <v>834</v>
      </c>
      <c r="F180" s="38" t="s">
        <v>33</v>
      </c>
      <c r="G180" s="38" t="s">
        <v>876</v>
      </c>
      <c r="H180" s="39" t="s">
        <v>877</v>
      </c>
      <c r="I180" s="38" t="s">
        <v>328</v>
      </c>
      <c r="J180" s="38">
        <v>8.76</v>
      </c>
      <c r="K180" s="48">
        <f>L180+S180+T180+U180</f>
        <v>262.8</v>
      </c>
      <c r="L180" s="48">
        <f>M180+N180+O180+P180+Q180+R180</f>
        <v>262.8</v>
      </c>
      <c r="M180" s="48">
        <v>262.8</v>
      </c>
      <c r="N180" s="48"/>
      <c r="O180" s="48"/>
      <c r="P180" s="48"/>
      <c r="Q180" s="48"/>
      <c r="R180" s="48"/>
      <c r="S180" s="48"/>
      <c r="T180" s="48"/>
      <c r="U180" s="48"/>
      <c r="V180" s="38" t="s">
        <v>136</v>
      </c>
      <c r="W180" s="38" t="s">
        <v>137</v>
      </c>
      <c r="X180" s="39" t="s">
        <v>837</v>
      </c>
      <c r="Y180" s="38"/>
    </row>
    <row r="181" s="17" customFormat="1" ht="48" customHeight="1" spans="1:25">
      <c r="A181" s="38">
        <v>166</v>
      </c>
      <c r="B181" s="112" t="s">
        <v>832</v>
      </c>
      <c r="C181" s="112" t="s">
        <v>878</v>
      </c>
      <c r="D181" s="112" t="s">
        <v>722</v>
      </c>
      <c r="E181" s="112" t="s">
        <v>834</v>
      </c>
      <c r="F181" s="112" t="s">
        <v>33</v>
      </c>
      <c r="G181" s="112" t="s">
        <v>879</v>
      </c>
      <c r="H181" s="62" t="s">
        <v>880</v>
      </c>
      <c r="I181" s="112" t="s">
        <v>328</v>
      </c>
      <c r="J181" s="112">
        <v>8</v>
      </c>
      <c r="K181" s="119">
        <v>232</v>
      </c>
      <c r="L181" s="119">
        <v>232</v>
      </c>
      <c r="M181" s="112">
        <v>232</v>
      </c>
      <c r="N181" s="112"/>
      <c r="O181" s="112"/>
      <c r="P181" s="112"/>
      <c r="Q181" s="112"/>
      <c r="R181" s="112"/>
      <c r="S181" s="112"/>
      <c r="T181" s="112"/>
      <c r="U181" s="112"/>
      <c r="V181" s="112" t="s">
        <v>881</v>
      </c>
      <c r="W181" s="112" t="s">
        <v>68</v>
      </c>
      <c r="X181" s="62" t="s">
        <v>837</v>
      </c>
      <c r="Y181" s="112"/>
    </row>
    <row r="182" s="17" customFormat="1" ht="48" customHeight="1" spans="1:25">
      <c r="A182" s="38">
        <v>167</v>
      </c>
      <c r="B182" s="112" t="s">
        <v>832</v>
      </c>
      <c r="C182" s="112" t="s">
        <v>882</v>
      </c>
      <c r="D182" s="112" t="s">
        <v>722</v>
      </c>
      <c r="E182" s="112" t="s">
        <v>834</v>
      </c>
      <c r="F182" s="112" t="s">
        <v>33</v>
      </c>
      <c r="G182" s="112" t="s">
        <v>883</v>
      </c>
      <c r="H182" s="62" t="s">
        <v>884</v>
      </c>
      <c r="I182" s="112" t="s">
        <v>328</v>
      </c>
      <c r="J182" s="112">
        <v>18.5</v>
      </c>
      <c r="K182" s="119">
        <v>518</v>
      </c>
      <c r="L182" s="119">
        <v>518</v>
      </c>
      <c r="M182" s="112">
        <v>518</v>
      </c>
      <c r="N182" s="112"/>
      <c r="O182" s="112"/>
      <c r="P182" s="112"/>
      <c r="Q182" s="112"/>
      <c r="R182" s="112"/>
      <c r="S182" s="112"/>
      <c r="T182" s="112"/>
      <c r="U182" s="112"/>
      <c r="V182" s="112" t="s">
        <v>885</v>
      </c>
      <c r="W182" s="112" t="s">
        <v>886</v>
      </c>
      <c r="X182" s="62" t="s">
        <v>837</v>
      </c>
      <c r="Y182" s="112"/>
    </row>
    <row r="183" s="17" customFormat="1" ht="48" customHeight="1" spans="1:25">
      <c r="A183" s="38">
        <v>168</v>
      </c>
      <c r="B183" s="112" t="s">
        <v>832</v>
      </c>
      <c r="C183" s="112" t="s">
        <v>887</v>
      </c>
      <c r="D183" s="112" t="s">
        <v>722</v>
      </c>
      <c r="E183" s="112" t="s">
        <v>834</v>
      </c>
      <c r="F183" s="112" t="s">
        <v>33</v>
      </c>
      <c r="G183" s="112" t="s">
        <v>888</v>
      </c>
      <c r="H183" s="62" t="s">
        <v>889</v>
      </c>
      <c r="I183" s="112" t="s">
        <v>328</v>
      </c>
      <c r="J183" s="112">
        <v>18.5</v>
      </c>
      <c r="K183" s="119">
        <v>519</v>
      </c>
      <c r="L183" s="119">
        <v>519</v>
      </c>
      <c r="M183" s="112">
        <v>519</v>
      </c>
      <c r="N183" s="112"/>
      <c r="O183" s="112"/>
      <c r="P183" s="112"/>
      <c r="Q183" s="112"/>
      <c r="R183" s="112"/>
      <c r="S183" s="112"/>
      <c r="T183" s="112"/>
      <c r="U183" s="112"/>
      <c r="V183" s="112" t="s">
        <v>890</v>
      </c>
      <c r="W183" s="112" t="s">
        <v>85</v>
      </c>
      <c r="X183" s="62" t="s">
        <v>837</v>
      </c>
      <c r="Y183" s="112"/>
    </row>
    <row r="184" s="17" customFormat="1" ht="48" customHeight="1" spans="1:25">
      <c r="A184" s="38">
        <v>169</v>
      </c>
      <c r="B184" s="112" t="s">
        <v>832</v>
      </c>
      <c r="C184" s="112" t="s">
        <v>891</v>
      </c>
      <c r="D184" s="112" t="s">
        <v>722</v>
      </c>
      <c r="E184" s="112" t="s">
        <v>834</v>
      </c>
      <c r="F184" s="112" t="s">
        <v>33</v>
      </c>
      <c r="G184" s="112" t="s">
        <v>892</v>
      </c>
      <c r="H184" s="62" t="s">
        <v>893</v>
      </c>
      <c r="I184" s="112" t="s">
        <v>328</v>
      </c>
      <c r="J184" s="112">
        <v>15.3</v>
      </c>
      <c r="K184" s="119">
        <v>390</v>
      </c>
      <c r="L184" s="119">
        <v>390</v>
      </c>
      <c r="M184" s="112">
        <v>390</v>
      </c>
      <c r="N184" s="112"/>
      <c r="O184" s="112"/>
      <c r="P184" s="112"/>
      <c r="Q184" s="112"/>
      <c r="R184" s="112"/>
      <c r="S184" s="112"/>
      <c r="T184" s="112"/>
      <c r="U184" s="112"/>
      <c r="V184" s="112" t="s">
        <v>894</v>
      </c>
      <c r="W184" s="112" t="s">
        <v>118</v>
      </c>
      <c r="X184" s="62" t="s">
        <v>837</v>
      </c>
      <c r="Y184" s="112"/>
    </row>
    <row r="185" s="17" customFormat="1" ht="48" customHeight="1" spans="1:25">
      <c r="A185" s="38">
        <v>170</v>
      </c>
      <c r="B185" s="112" t="s">
        <v>832</v>
      </c>
      <c r="C185" s="112" t="s">
        <v>895</v>
      </c>
      <c r="D185" s="112" t="s">
        <v>722</v>
      </c>
      <c r="E185" s="112" t="s">
        <v>834</v>
      </c>
      <c r="F185" s="112" t="s">
        <v>33</v>
      </c>
      <c r="G185" s="112" t="s">
        <v>896</v>
      </c>
      <c r="H185" s="62" t="s">
        <v>897</v>
      </c>
      <c r="I185" s="112" t="s">
        <v>328</v>
      </c>
      <c r="J185" s="112">
        <v>14</v>
      </c>
      <c r="K185" s="119">
        <v>393.45</v>
      </c>
      <c r="L185" s="119">
        <v>393.45</v>
      </c>
      <c r="M185" s="112">
        <v>393.45</v>
      </c>
      <c r="N185" s="112"/>
      <c r="O185" s="112"/>
      <c r="P185" s="112"/>
      <c r="Q185" s="112"/>
      <c r="R185" s="112"/>
      <c r="S185" s="112"/>
      <c r="T185" s="112"/>
      <c r="U185" s="112"/>
      <c r="V185" s="112" t="s">
        <v>898</v>
      </c>
      <c r="W185" s="112" t="s">
        <v>50</v>
      </c>
      <c r="X185" s="62" t="s">
        <v>837</v>
      </c>
      <c r="Y185" s="112"/>
    </row>
    <row r="186" s="18" customFormat="1" ht="78" customHeight="1" spans="1:25">
      <c r="A186" s="38">
        <v>171</v>
      </c>
      <c r="B186" s="38" t="s">
        <v>832</v>
      </c>
      <c r="C186" s="38" t="s">
        <v>899</v>
      </c>
      <c r="D186" s="38" t="s">
        <v>722</v>
      </c>
      <c r="E186" s="38" t="s">
        <v>834</v>
      </c>
      <c r="F186" s="38" t="s">
        <v>33</v>
      </c>
      <c r="G186" s="38" t="s">
        <v>900</v>
      </c>
      <c r="H186" s="39" t="s">
        <v>901</v>
      </c>
      <c r="I186" s="38" t="s">
        <v>328</v>
      </c>
      <c r="J186" s="38">
        <v>5.6</v>
      </c>
      <c r="K186" s="49">
        <f t="shared" ref="K186:K193" si="33">L186+S186+T186+U186</f>
        <v>162.5</v>
      </c>
      <c r="L186" s="49">
        <f t="shared" ref="L186:L193" si="34">M186+N186+O186+P186+Q186+R186</f>
        <v>162.5</v>
      </c>
      <c r="M186" s="38">
        <v>162.5</v>
      </c>
      <c r="N186" s="38"/>
      <c r="O186" s="38"/>
      <c r="P186" s="38"/>
      <c r="Q186" s="38"/>
      <c r="R186" s="38"/>
      <c r="S186" s="38"/>
      <c r="T186" s="38"/>
      <c r="U186" s="38"/>
      <c r="V186" s="38" t="s">
        <v>469</v>
      </c>
      <c r="W186" s="38" t="s">
        <v>470</v>
      </c>
      <c r="X186" s="38" t="s">
        <v>837</v>
      </c>
      <c r="Y186" s="38"/>
    </row>
    <row r="187" s="17" customFormat="1" ht="48" customHeight="1" spans="1:25">
      <c r="A187" s="38">
        <v>172</v>
      </c>
      <c r="B187" s="112" t="s">
        <v>832</v>
      </c>
      <c r="C187" s="112" t="s">
        <v>902</v>
      </c>
      <c r="D187" s="112" t="s">
        <v>722</v>
      </c>
      <c r="E187" s="112" t="s">
        <v>834</v>
      </c>
      <c r="F187" s="112" t="s">
        <v>33</v>
      </c>
      <c r="G187" s="112" t="s">
        <v>903</v>
      </c>
      <c r="H187" s="62" t="s">
        <v>904</v>
      </c>
      <c r="I187" s="112" t="s">
        <v>328</v>
      </c>
      <c r="J187" s="112">
        <v>12.9</v>
      </c>
      <c r="K187" s="119">
        <v>348.3</v>
      </c>
      <c r="L187" s="119">
        <v>348.3</v>
      </c>
      <c r="M187" s="112">
        <v>348.3</v>
      </c>
      <c r="N187" s="112"/>
      <c r="O187" s="112"/>
      <c r="P187" s="112"/>
      <c r="Q187" s="112"/>
      <c r="R187" s="112"/>
      <c r="S187" s="112"/>
      <c r="T187" s="112"/>
      <c r="U187" s="112"/>
      <c r="V187" s="112" t="s">
        <v>905</v>
      </c>
      <c r="W187" s="112" t="s">
        <v>197</v>
      </c>
      <c r="X187" s="62" t="s">
        <v>837</v>
      </c>
      <c r="Y187" s="112"/>
    </row>
    <row r="188" s="5" customFormat="1" ht="126" customHeight="1" spans="1:25">
      <c r="A188" s="38">
        <v>173</v>
      </c>
      <c r="B188" s="38" t="s">
        <v>832</v>
      </c>
      <c r="C188" s="38" t="s">
        <v>906</v>
      </c>
      <c r="D188" s="38" t="s">
        <v>722</v>
      </c>
      <c r="E188" s="38" t="s">
        <v>834</v>
      </c>
      <c r="F188" s="38" t="s">
        <v>33</v>
      </c>
      <c r="G188" s="38" t="s">
        <v>907</v>
      </c>
      <c r="H188" s="39" t="s">
        <v>908</v>
      </c>
      <c r="I188" s="38" t="s">
        <v>328</v>
      </c>
      <c r="J188" s="38">
        <v>26</v>
      </c>
      <c r="K188" s="48">
        <f t="shared" si="33"/>
        <v>780</v>
      </c>
      <c r="L188" s="48">
        <f t="shared" si="34"/>
        <v>780</v>
      </c>
      <c r="M188" s="48">
        <v>780</v>
      </c>
      <c r="N188" s="48"/>
      <c r="O188" s="48"/>
      <c r="P188" s="48"/>
      <c r="Q188" s="48"/>
      <c r="R188" s="48"/>
      <c r="S188" s="48"/>
      <c r="T188" s="48"/>
      <c r="U188" s="48"/>
      <c r="V188" s="38" t="s">
        <v>909</v>
      </c>
      <c r="W188" s="38" t="s">
        <v>910</v>
      </c>
      <c r="X188" s="62" t="s">
        <v>911</v>
      </c>
      <c r="Y188" s="38"/>
    </row>
    <row r="189" s="5" customFormat="1" ht="140.1" customHeight="1" spans="1:25">
      <c r="A189" s="38">
        <v>174</v>
      </c>
      <c r="B189" s="38" t="s">
        <v>832</v>
      </c>
      <c r="C189" s="38" t="s">
        <v>912</v>
      </c>
      <c r="D189" s="38" t="s">
        <v>722</v>
      </c>
      <c r="E189" s="38" t="s">
        <v>834</v>
      </c>
      <c r="F189" s="38" t="s">
        <v>33</v>
      </c>
      <c r="G189" s="38" t="s">
        <v>913</v>
      </c>
      <c r="H189" s="39" t="s">
        <v>914</v>
      </c>
      <c r="I189" s="38" t="s">
        <v>328</v>
      </c>
      <c r="J189" s="38">
        <v>28.75</v>
      </c>
      <c r="K189" s="48">
        <f t="shared" si="33"/>
        <v>862.5</v>
      </c>
      <c r="L189" s="48">
        <f t="shared" si="34"/>
        <v>862.5</v>
      </c>
      <c r="M189" s="48">
        <v>862.5</v>
      </c>
      <c r="N189" s="48"/>
      <c r="O189" s="48"/>
      <c r="P189" s="48"/>
      <c r="Q189" s="48"/>
      <c r="R189" s="48"/>
      <c r="S189" s="48"/>
      <c r="T189" s="48"/>
      <c r="U189" s="48"/>
      <c r="V189" s="38" t="s">
        <v>203</v>
      </c>
      <c r="W189" s="38" t="s">
        <v>204</v>
      </c>
      <c r="X189" s="39" t="s">
        <v>915</v>
      </c>
      <c r="Y189" s="38"/>
    </row>
    <row r="190" s="5" customFormat="1" ht="84.95" customHeight="1" spans="1:25">
      <c r="A190" s="38">
        <v>175</v>
      </c>
      <c r="B190" s="38" t="s">
        <v>832</v>
      </c>
      <c r="C190" s="38" t="s">
        <v>916</v>
      </c>
      <c r="D190" s="38" t="s">
        <v>722</v>
      </c>
      <c r="E190" s="38" t="s">
        <v>834</v>
      </c>
      <c r="F190" s="38" t="s">
        <v>33</v>
      </c>
      <c r="G190" s="38" t="s">
        <v>917</v>
      </c>
      <c r="H190" s="39" t="s">
        <v>918</v>
      </c>
      <c r="I190" s="38" t="s">
        <v>328</v>
      </c>
      <c r="J190" s="38">
        <v>24.94</v>
      </c>
      <c r="K190" s="48">
        <f t="shared" si="33"/>
        <v>748.2</v>
      </c>
      <c r="L190" s="48">
        <f t="shared" si="34"/>
        <v>748.2</v>
      </c>
      <c r="M190" s="48">
        <v>748.2</v>
      </c>
      <c r="N190" s="48"/>
      <c r="O190" s="48"/>
      <c r="P190" s="48"/>
      <c r="Q190" s="48"/>
      <c r="R190" s="48"/>
      <c r="S190" s="48"/>
      <c r="T190" s="48"/>
      <c r="U190" s="48"/>
      <c r="V190" s="38" t="s">
        <v>107</v>
      </c>
      <c r="W190" s="38" t="s">
        <v>108</v>
      </c>
      <c r="X190" s="39" t="s">
        <v>837</v>
      </c>
      <c r="Y190" s="38"/>
    </row>
    <row r="191" s="5" customFormat="1" ht="84.95" customHeight="1" spans="1:25">
      <c r="A191" s="38">
        <v>176</v>
      </c>
      <c r="B191" s="38" t="s">
        <v>832</v>
      </c>
      <c r="C191" s="38" t="s">
        <v>919</v>
      </c>
      <c r="D191" s="38" t="s">
        <v>722</v>
      </c>
      <c r="E191" s="38" t="s">
        <v>834</v>
      </c>
      <c r="F191" s="38" t="s">
        <v>33</v>
      </c>
      <c r="G191" s="38" t="s">
        <v>920</v>
      </c>
      <c r="H191" s="39" t="s">
        <v>921</v>
      </c>
      <c r="I191" s="38" t="s">
        <v>328</v>
      </c>
      <c r="J191" s="38">
        <v>10.4</v>
      </c>
      <c r="K191" s="48">
        <f t="shared" si="33"/>
        <v>384</v>
      </c>
      <c r="L191" s="48">
        <f t="shared" si="34"/>
        <v>384</v>
      </c>
      <c r="M191" s="48">
        <v>384</v>
      </c>
      <c r="N191" s="48"/>
      <c r="O191" s="48"/>
      <c r="P191" s="48"/>
      <c r="Q191" s="48"/>
      <c r="R191" s="48"/>
      <c r="S191" s="48"/>
      <c r="T191" s="48"/>
      <c r="U191" s="48"/>
      <c r="V191" s="38" t="s">
        <v>73</v>
      </c>
      <c r="W191" s="38" t="s">
        <v>74</v>
      </c>
      <c r="X191" s="39" t="s">
        <v>922</v>
      </c>
      <c r="Y191" s="38"/>
    </row>
    <row r="192" s="5" customFormat="1" ht="84.95" customHeight="1" spans="1:25">
      <c r="A192" s="38">
        <v>177</v>
      </c>
      <c r="B192" s="38" t="s">
        <v>832</v>
      </c>
      <c r="C192" s="38" t="s">
        <v>923</v>
      </c>
      <c r="D192" s="38" t="s">
        <v>722</v>
      </c>
      <c r="E192" s="38" t="s">
        <v>834</v>
      </c>
      <c r="F192" s="38" t="s">
        <v>33</v>
      </c>
      <c r="G192" s="38" t="s">
        <v>924</v>
      </c>
      <c r="H192" s="39" t="s">
        <v>925</v>
      </c>
      <c r="I192" s="38" t="s">
        <v>328</v>
      </c>
      <c r="J192" s="38">
        <v>2.4</v>
      </c>
      <c r="K192" s="48">
        <f t="shared" si="33"/>
        <v>72</v>
      </c>
      <c r="L192" s="48">
        <f t="shared" si="34"/>
        <v>72</v>
      </c>
      <c r="M192" s="48">
        <v>72</v>
      </c>
      <c r="N192" s="48"/>
      <c r="O192" s="48"/>
      <c r="P192" s="48"/>
      <c r="Q192" s="48"/>
      <c r="R192" s="48"/>
      <c r="S192" s="48"/>
      <c r="T192" s="48"/>
      <c r="U192" s="48"/>
      <c r="V192" s="38" t="s">
        <v>126</v>
      </c>
      <c r="W192" s="38" t="s">
        <v>127</v>
      </c>
      <c r="X192" s="39" t="s">
        <v>926</v>
      </c>
      <c r="Y192" s="38"/>
    </row>
    <row r="193" s="18" customFormat="1" ht="81.95" customHeight="1" spans="1:25">
      <c r="A193" s="38">
        <v>178</v>
      </c>
      <c r="B193" s="38" t="s">
        <v>832</v>
      </c>
      <c r="C193" s="38" t="s">
        <v>927</v>
      </c>
      <c r="D193" s="38" t="s">
        <v>722</v>
      </c>
      <c r="E193" s="38" t="s">
        <v>834</v>
      </c>
      <c r="F193" s="38" t="s">
        <v>33</v>
      </c>
      <c r="G193" s="38" t="s">
        <v>928</v>
      </c>
      <c r="H193" s="39" t="s">
        <v>929</v>
      </c>
      <c r="I193" s="38" t="s">
        <v>328</v>
      </c>
      <c r="J193" s="38">
        <v>9</v>
      </c>
      <c r="K193" s="49">
        <f t="shared" si="33"/>
        <v>243</v>
      </c>
      <c r="L193" s="49">
        <f t="shared" si="34"/>
        <v>243</v>
      </c>
      <c r="M193" s="38">
        <v>243</v>
      </c>
      <c r="N193" s="38"/>
      <c r="O193" s="38"/>
      <c r="P193" s="38"/>
      <c r="Q193" s="38"/>
      <c r="R193" s="38"/>
      <c r="S193" s="38"/>
      <c r="T193" s="38"/>
      <c r="U193" s="38"/>
      <c r="V193" s="38" t="s">
        <v>274</v>
      </c>
      <c r="W193" s="38" t="s">
        <v>275</v>
      </c>
      <c r="X193" s="38" t="s">
        <v>837</v>
      </c>
      <c r="Y193" s="38"/>
    </row>
    <row r="194" s="17" customFormat="1" ht="48" customHeight="1" spans="1:25">
      <c r="A194" s="38">
        <v>179</v>
      </c>
      <c r="B194" s="112" t="s">
        <v>832</v>
      </c>
      <c r="C194" s="112" t="s">
        <v>930</v>
      </c>
      <c r="D194" s="112" t="s">
        <v>722</v>
      </c>
      <c r="E194" s="112" t="s">
        <v>834</v>
      </c>
      <c r="F194" s="112" t="s">
        <v>33</v>
      </c>
      <c r="G194" s="112" t="s">
        <v>931</v>
      </c>
      <c r="H194" s="62" t="s">
        <v>932</v>
      </c>
      <c r="I194" s="112" t="s">
        <v>328</v>
      </c>
      <c r="J194" s="112">
        <v>11.1</v>
      </c>
      <c r="K194" s="119">
        <v>288.38</v>
      </c>
      <c r="L194" s="119">
        <v>288.38</v>
      </c>
      <c r="M194" s="112">
        <v>288.38</v>
      </c>
      <c r="N194" s="112"/>
      <c r="O194" s="112"/>
      <c r="P194" s="112"/>
      <c r="Q194" s="112"/>
      <c r="R194" s="112"/>
      <c r="S194" s="112"/>
      <c r="T194" s="112"/>
      <c r="U194" s="112"/>
      <c r="V194" s="112" t="s">
        <v>933</v>
      </c>
      <c r="W194" s="112" t="s">
        <v>103</v>
      </c>
      <c r="X194" s="62" t="s">
        <v>837</v>
      </c>
      <c r="Y194" s="112"/>
    </row>
    <row r="195" s="18" customFormat="1" ht="72" customHeight="1" spans="1:25">
      <c r="A195" s="38">
        <v>180</v>
      </c>
      <c r="B195" s="38" t="s">
        <v>832</v>
      </c>
      <c r="C195" s="38" t="s">
        <v>934</v>
      </c>
      <c r="D195" s="38" t="s">
        <v>722</v>
      </c>
      <c r="E195" s="38" t="s">
        <v>834</v>
      </c>
      <c r="F195" s="38" t="s">
        <v>33</v>
      </c>
      <c r="G195" s="38" t="s">
        <v>935</v>
      </c>
      <c r="H195" s="39" t="s">
        <v>936</v>
      </c>
      <c r="I195" s="38" t="s">
        <v>328</v>
      </c>
      <c r="J195" s="38">
        <v>22.4</v>
      </c>
      <c r="K195" s="49">
        <f t="shared" ref="K195:K198" si="35">L195+S195+T195+U195</f>
        <v>582.4</v>
      </c>
      <c r="L195" s="49">
        <f t="shared" ref="L195:L198" si="36">M195+N195+O195+P195+Q195+R195</f>
        <v>582.4</v>
      </c>
      <c r="M195" s="38">
        <v>582.4</v>
      </c>
      <c r="N195" s="38"/>
      <c r="O195" s="38"/>
      <c r="P195" s="38"/>
      <c r="Q195" s="38"/>
      <c r="R195" s="38"/>
      <c r="S195" s="38"/>
      <c r="T195" s="38"/>
      <c r="U195" s="38"/>
      <c r="V195" s="38" t="s">
        <v>90</v>
      </c>
      <c r="W195" s="38" t="s">
        <v>937</v>
      </c>
      <c r="X195" s="38" t="s">
        <v>837</v>
      </c>
      <c r="Y195" s="38"/>
    </row>
    <row r="196" s="5" customFormat="1" ht="72" customHeight="1" spans="1:25">
      <c r="A196" s="38">
        <v>181</v>
      </c>
      <c r="B196" s="38" t="s">
        <v>832</v>
      </c>
      <c r="C196" s="38" t="s">
        <v>938</v>
      </c>
      <c r="D196" s="38" t="s">
        <v>722</v>
      </c>
      <c r="E196" s="38" t="s">
        <v>834</v>
      </c>
      <c r="F196" s="38" t="s">
        <v>33</v>
      </c>
      <c r="G196" s="38" t="s">
        <v>939</v>
      </c>
      <c r="H196" s="39" t="s">
        <v>940</v>
      </c>
      <c r="I196" s="38" t="s">
        <v>328</v>
      </c>
      <c r="J196" s="38">
        <v>2.04</v>
      </c>
      <c r="K196" s="48">
        <f t="shared" si="35"/>
        <v>70</v>
      </c>
      <c r="L196" s="48">
        <f t="shared" si="36"/>
        <v>70</v>
      </c>
      <c r="M196" s="48">
        <v>70</v>
      </c>
      <c r="N196" s="48"/>
      <c r="O196" s="48"/>
      <c r="P196" s="48"/>
      <c r="Q196" s="48"/>
      <c r="R196" s="48"/>
      <c r="S196" s="48"/>
      <c r="T196" s="48"/>
      <c r="U196" s="48"/>
      <c r="V196" s="38" t="s">
        <v>939</v>
      </c>
      <c r="W196" s="38" t="s">
        <v>941</v>
      </c>
      <c r="X196" s="39" t="s">
        <v>942</v>
      </c>
      <c r="Y196" s="38"/>
    </row>
    <row r="197" s="5" customFormat="1" ht="72" customHeight="1" spans="1:25">
      <c r="A197" s="38">
        <v>182</v>
      </c>
      <c r="B197" s="38" t="s">
        <v>943</v>
      </c>
      <c r="C197" s="38" t="s">
        <v>944</v>
      </c>
      <c r="D197" s="38" t="s">
        <v>722</v>
      </c>
      <c r="E197" s="38" t="s">
        <v>834</v>
      </c>
      <c r="F197" s="38" t="s">
        <v>33</v>
      </c>
      <c r="G197" s="38" t="s">
        <v>945</v>
      </c>
      <c r="H197" s="39" t="s">
        <v>946</v>
      </c>
      <c r="I197" s="38" t="s">
        <v>328</v>
      </c>
      <c r="J197" s="38">
        <v>8.004</v>
      </c>
      <c r="K197" s="48">
        <f t="shared" si="35"/>
        <v>326</v>
      </c>
      <c r="L197" s="48">
        <f t="shared" si="36"/>
        <v>326</v>
      </c>
      <c r="M197" s="48">
        <v>326</v>
      </c>
      <c r="N197" s="48">
        <v>0</v>
      </c>
      <c r="O197" s="48"/>
      <c r="P197" s="48"/>
      <c r="Q197" s="48"/>
      <c r="R197" s="48"/>
      <c r="S197" s="48"/>
      <c r="T197" s="48"/>
      <c r="U197" s="48"/>
      <c r="V197" s="38" t="s">
        <v>552</v>
      </c>
      <c r="W197" s="38" t="s">
        <v>553</v>
      </c>
      <c r="X197" s="39" t="s">
        <v>947</v>
      </c>
      <c r="Y197" s="38"/>
    </row>
    <row r="198" s="1" customFormat="1" ht="135" customHeight="1" spans="1:25">
      <c r="A198" s="38">
        <v>183</v>
      </c>
      <c r="B198" s="38" t="s">
        <v>948</v>
      </c>
      <c r="C198" s="38" t="s">
        <v>949</v>
      </c>
      <c r="D198" s="38" t="s">
        <v>722</v>
      </c>
      <c r="E198" s="38" t="s">
        <v>950</v>
      </c>
      <c r="F198" s="38" t="s">
        <v>33</v>
      </c>
      <c r="G198" s="38" t="s">
        <v>497</v>
      </c>
      <c r="H198" s="39" t="s">
        <v>951</v>
      </c>
      <c r="I198" s="38" t="s">
        <v>519</v>
      </c>
      <c r="J198" s="38">
        <v>1</v>
      </c>
      <c r="K198" s="48">
        <f t="shared" si="35"/>
        <v>2487</v>
      </c>
      <c r="L198" s="48">
        <f t="shared" si="36"/>
        <v>1487</v>
      </c>
      <c r="M198" s="48">
        <v>1487</v>
      </c>
      <c r="N198" s="48"/>
      <c r="O198" s="48"/>
      <c r="P198" s="48"/>
      <c r="Q198" s="48"/>
      <c r="R198" s="48"/>
      <c r="S198" s="48"/>
      <c r="T198" s="48">
        <v>1000</v>
      </c>
      <c r="U198" s="48"/>
      <c r="V198" s="38" t="s">
        <v>73</v>
      </c>
      <c r="W198" s="38" t="s">
        <v>74</v>
      </c>
      <c r="X198" s="39" t="s">
        <v>952</v>
      </c>
      <c r="Y198" s="38"/>
    </row>
    <row r="199" s="1" customFormat="1" ht="105" customHeight="1" spans="1:25">
      <c r="A199" s="38"/>
      <c r="B199" s="38"/>
      <c r="C199" s="38"/>
      <c r="D199" s="38"/>
      <c r="E199" s="38"/>
      <c r="F199" s="38"/>
      <c r="G199" s="38"/>
      <c r="H199" s="39"/>
      <c r="I199" s="38"/>
      <c r="J199" s="38"/>
      <c r="K199" s="48"/>
      <c r="L199" s="48"/>
      <c r="M199" s="48"/>
      <c r="N199" s="48"/>
      <c r="O199" s="48"/>
      <c r="P199" s="48"/>
      <c r="Q199" s="48"/>
      <c r="R199" s="48"/>
      <c r="S199" s="48"/>
      <c r="T199" s="48"/>
      <c r="U199" s="48"/>
      <c r="V199" s="38"/>
      <c r="W199" s="38"/>
      <c r="X199" s="39"/>
      <c r="Y199" s="38"/>
    </row>
    <row r="200" s="1" customFormat="1" ht="111.95" customHeight="1" spans="1:25">
      <c r="A200" s="38">
        <v>184</v>
      </c>
      <c r="B200" s="38" t="s">
        <v>948</v>
      </c>
      <c r="C200" s="38" t="s">
        <v>953</v>
      </c>
      <c r="D200" s="38" t="s">
        <v>722</v>
      </c>
      <c r="E200" s="38" t="s">
        <v>950</v>
      </c>
      <c r="F200" s="38" t="s">
        <v>33</v>
      </c>
      <c r="G200" s="38" t="s">
        <v>954</v>
      </c>
      <c r="H200" s="39" t="s">
        <v>955</v>
      </c>
      <c r="I200" s="38" t="s">
        <v>519</v>
      </c>
      <c r="J200" s="38">
        <v>1</v>
      </c>
      <c r="K200" s="38">
        <f>L200+S200+T200+U200</f>
        <v>2109</v>
      </c>
      <c r="L200" s="38">
        <f>M200+N200+O200+P200+Q200+R200</f>
        <v>1109</v>
      </c>
      <c r="M200" s="38">
        <v>1109</v>
      </c>
      <c r="N200" s="38"/>
      <c r="O200" s="38"/>
      <c r="P200" s="38"/>
      <c r="Q200" s="38"/>
      <c r="R200" s="38"/>
      <c r="S200" s="38"/>
      <c r="T200" s="38">
        <v>1000</v>
      </c>
      <c r="U200" s="38"/>
      <c r="V200" s="38" t="s">
        <v>220</v>
      </c>
      <c r="W200" s="38" t="s">
        <v>221</v>
      </c>
      <c r="X200" s="39" t="s">
        <v>956</v>
      </c>
      <c r="Y200" s="38"/>
    </row>
    <row r="201" s="1" customFormat="1" ht="111.95" customHeight="1" spans="1:25">
      <c r="A201" s="38"/>
      <c r="B201" s="38"/>
      <c r="C201" s="38"/>
      <c r="D201" s="38"/>
      <c r="E201" s="38"/>
      <c r="F201" s="38"/>
      <c r="G201" s="38"/>
      <c r="H201" s="39"/>
      <c r="I201" s="38"/>
      <c r="J201" s="38"/>
      <c r="K201" s="38"/>
      <c r="L201" s="38"/>
      <c r="M201" s="38"/>
      <c r="N201" s="38"/>
      <c r="O201" s="38"/>
      <c r="P201" s="38"/>
      <c r="Q201" s="38"/>
      <c r="R201" s="38"/>
      <c r="S201" s="38"/>
      <c r="T201" s="38"/>
      <c r="U201" s="38"/>
      <c r="V201" s="38"/>
      <c r="W201" s="38"/>
      <c r="X201" s="39"/>
      <c r="Y201" s="38"/>
    </row>
    <row r="202" s="1" customFormat="1" ht="67" customHeight="1" spans="1:25">
      <c r="A202" s="38"/>
      <c r="B202" s="38"/>
      <c r="C202" s="38"/>
      <c r="D202" s="38"/>
      <c r="E202" s="38"/>
      <c r="F202" s="38"/>
      <c r="G202" s="38"/>
      <c r="H202" s="39"/>
      <c r="I202" s="38"/>
      <c r="J202" s="38"/>
      <c r="K202" s="38"/>
      <c r="L202" s="38"/>
      <c r="M202" s="38"/>
      <c r="N202" s="38"/>
      <c r="O202" s="38"/>
      <c r="P202" s="38"/>
      <c r="Q202" s="38"/>
      <c r="R202" s="38"/>
      <c r="S202" s="38"/>
      <c r="T202" s="38"/>
      <c r="U202" s="38"/>
      <c r="V202" s="38"/>
      <c r="W202" s="38"/>
      <c r="X202" s="39"/>
      <c r="Y202" s="38"/>
    </row>
    <row r="203" s="1" customFormat="1" ht="135" customHeight="1" spans="1:25">
      <c r="A203" s="38">
        <v>185</v>
      </c>
      <c r="B203" s="38" t="s">
        <v>948</v>
      </c>
      <c r="C203" s="38" t="s">
        <v>957</v>
      </c>
      <c r="D203" s="38" t="s">
        <v>722</v>
      </c>
      <c r="E203" s="38" t="s">
        <v>950</v>
      </c>
      <c r="F203" s="38" t="s">
        <v>33</v>
      </c>
      <c r="G203" s="38" t="s">
        <v>958</v>
      </c>
      <c r="H203" s="39" t="s">
        <v>959</v>
      </c>
      <c r="I203" s="38" t="s">
        <v>519</v>
      </c>
      <c r="J203" s="38">
        <v>1</v>
      </c>
      <c r="K203" s="38">
        <f>L203+S203+T203+U203</f>
        <v>1728.25</v>
      </c>
      <c r="L203" s="38">
        <f>M203+N203+O203+P203+Q203+R203</f>
        <v>728.25</v>
      </c>
      <c r="M203" s="38">
        <v>728.25</v>
      </c>
      <c r="N203" s="38"/>
      <c r="O203" s="38"/>
      <c r="P203" s="38"/>
      <c r="Q203" s="38"/>
      <c r="R203" s="38"/>
      <c r="S203" s="38"/>
      <c r="T203" s="38">
        <v>1000</v>
      </c>
      <c r="U203" s="38"/>
      <c r="V203" s="38" t="s">
        <v>196</v>
      </c>
      <c r="W203" s="38" t="s">
        <v>197</v>
      </c>
      <c r="X203" s="39" t="s">
        <v>960</v>
      </c>
      <c r="Y203" s="38"/>
    </row>
    <row r="204" s="1" customFormat="1" ht="123.95" customHeight="1" spans="1:25">
      <c r="A204" s="38"/>
      <c r="B204" s="38"/>
      <c r="C204" s="38"/>
      <c r="D204" s="38"/>
      <c r="E204" s="38"/>
      <c r="F204" s="38"/>
      <c r="G204" s="38"/>
      <c r="H204" s="39"/>
      <c r="I204" s="38"/>
      <c r="J204" s="38"/>
      <c r="K204" s="38"/>
      <c r="L204" s="38"/>
      <c r="M204" s="38"/>
      <c r="N204" s="38"/>
      <c r="O204" s="38"/>
      <c r="P204" s="38"/>
      <c r="Q204" s="38"/>
      <c r="R204" s="38"/>
      <c r="S204" s="38"/>
      <c r="T204" s="38"/>
      <c r="U204" s="38"/>
      <c r="V204" s="38"/>
      <c r="W204" s="38"/>
      <c r="X204" s="39"/>
      <c r="Y204" s="38"/>
    </row>
    <row r="205" s="5" customFormat="1" ht="69.95" customHeight="1" spans="1:25">
      <c r="A205" s="38">
        <v>186</v>
      </c>
      <c r="B205" s="38" t="s">
        <v>961</v>
      </c>
      <c r="C205" s="38" t="s">
        <v>962</v>
      </c>
      <c r="D205" s="38" t="s">
        <v>722</v>
      </c>
      <c r="E205" s="38" t="s">
        <v>834</v>
      </c>
      <c r="F205" s="38" t="s">
        <v>33</v>
      </c>
      <c r="G205" s="38" t="s">
        <v>963</v>
      </c>
      <c r="H205" s="39" t="s">
        <v>964</v>
      </c>
      <c r="I205" s="38" t="s">
        <v>328</v>
      </c>
      <c r="J205" s="38">
        <v>10</v>
      </c>
      <c r="K205" s="56">
        <f>L205+S205+T205+U205</f>
        <v>320</v>
      </c>
      <c r="L205" s="56">
        <f>M205+N205+O205+P205+Q205+R205</f>
        <v>320</v>
      </c>
      <c r="M205" s="48"/>
      <c r="N205" s="48"/>
      <c r="O205" s="48">
        <v>320</v>
      </c>
      <c r="P205" s="48"/>
      <c r="Q205" s="48"/>
      <c r="R205" s="48"/>
      <c r="S205" s="48"/>
      <c r="T205" s="48"/>
      <c r="U205" s="48"/>
      <c r="V205" s="38" t="s">
        <v>96</v>
      </c>
      <c r="W205" s="38" t="s">
        <v>97</v>
      </c>
      <c r="X205" s="39" t="s">
        <v>965</v>
      </c>
      <c r="Y205" s="38" t="s">
        <v>339</v>
      </c>
    </row>
    <row r="206" s="5" customFormat="1" ht="69.95" customHeight="1" spans="1:25">
      <c r="A206" s="38">
        <v>187</v>
      </c>
      <c r="B206" s="122" t="s">
        <v>966</v>
      </c>
      <c r="C206" s="38" t="s">
        <v>967</v>
      </c>
      <c r="D206" s="38" t="s">
        <v>722</v>
      </c>
      <c r="E206" s="38" t="s">
        <v>834</v>
      </c>
      <c r="F206" s="38" t="s">
        <v>33</v>
      </c>
      <c r="G206" s="38" t="s">
        <v>968</v>
      </c>
      <c r="H206" s="39" t="s">
        <v>969</v>
      </c>
      <c r="I206" s="38" t="s">
        <v>328</v>
      </c>
      <c r="J206" s="38">
        <v>8</v>
      </c>
      <c r="K206" s="56">
        <f>L206+S206+T206+U206</f>
        <v>240</v>
      </c>
      <c r="L206" s="56">
        <f>M206+N206+O206+P206+Q206+R206</f>
        <v>240</v>
      </c>
      <c r="M206" s="48"/>
      <c r="N206" s="48">
        <v>240</v>
      </c>
      <c r="O206" s="48"/>
      <c r="P206" s="48"/>
      <c r="Q206" s="48"/>
      <c r="R206" s="48"/>
      <c r="S206" s="48"/>
      <c r="T206" s="48"/>
      <c r="U206" s="48"/>
      <c r="V206" s="38" t="s">
        <v>798</v>
      </c>
      <c r="W206" s="38" t="s">
        <v>799</v>
      </c>
      <c r="X206" s="39" t="s">
        <v>970</v>
      </c>
      <c r="Y206" s="112" t="s">
        <v>737</v>
      </c>
    </row>
    <row r="207" s="5" customFormat="1" ht="69.95" customHeight="1" spans="1:25">
      <c r="A207" s="38">
        <v>188</v>
      </c>
      <c r="B207" s="122" t="s">
        <v>971</v>
      </c>
      <c r="C207" s="38" t="s">
        <v>972</v>
      </c>
      <c r="D207" s="38" t="s">
        <v>722</v>
      </c>
      <c r="E207" s="38" t="s">
        <v>834</v>
      </c>
      <c r="F207" s="38" t="s">
        <v>33</v>
      </c>
      <c r="G207" s="38" t="s">
        <v>973</v>
      </c>
      <c r="H207" s="39" t="s">
        <v>974</v>
      </c>
      <c r="I207" s="38" t="s">
        <v>328</v>
      </c>
      <c r="J207" s="38">
        <v>2</v>
      </c>
      <c r="K207" s="56">
        <f>L207+S207+T207+U207</f>
        <v>60</v>
      </c>
      <c r="L207" s="56">
        <f>M207+N207+O207+P207+Q207+R207</f>
        <v>60</v>
      </c>
      <c r="M207" s="48"/>
      <c r="N207" s="48">
        <v>60</v>
      </c>
      <c r="O207" s="48"/>
      <c r="P207" s="48"/>
      <c r="Q207" s="48"/>
      <c r="R207" s="48"/>
      <c r="S207" s="48"/>
      <c r="T207" s="48"/>
      <c r="U207" s="48"/>
      <c r="V207" s="38" t="s">
        <v>798</v>
      </c>
      <c r="W207" s="38" t="s">
        <v>799</v>
      </c>
      <c r="X207" s="39" t="s">
        <v>975</v>
      </c>
      <c r="Y207" s="112" t="s">
        <v>737</v>
      </c>
    </row>
    <row r="208" s="7" customFormat="1" ht="87" customHeight="1" spans="1:25">
      <c r="A208" s="38">
        <v>189</v>
      </c>
      <c r="B208" s="38" t="s">
        <v>976</v>
      </c>
      <c r="C208" s="41" t="s">
        <v>977</v>
      </c>
      <c r="D208" s="38" t="s">
        <v>722</v>
      </c>
      <c r="E208" s="41" t="s">
        <v>479</v>
      </c>
      <c r="F208" s="38" t="s">
        <v>33</v>
      </c>
      <c r="G208" s="38" t="s">
        <v>963</v>
      </c>
      <c r="H208" s="72" t="s">
        <v>978</v>
      </c>
      <c r="I208" s="38" t="s">
        <v>328</v>
      </c>
      <c r="J208" s="38">
        <v>5</v>
      </c>
      <c r="K208" s="38">
        <f>L208+S208+T208+U208</f>
        <v>103.86</v>
      </c>
      <c r="L208" s="38">
        <f>M208+N208+O208+P208+Q208+R208</f>
        <v>103.86</v>
      </c>
      <c r="M208" s="38"/>
      <c r="N208" s="38"/>
      <c r="O208" s="38">
        <v>103.86</v>
      </c>
      <c r="P208" s="38"/>
      <c r="Q208" s="38"/>
      <c r="R208" s="38"/>
      <c r="S208" s="38"/>
      <c r="T208" s="38"/>
      <c r="U208" s="38"/>
      <c r="V208" s="38" t="s">
        <v>96</v>
      </c>
      <c r="W208" s="38" t="s">
        <v>97</v>
      </c>
      <c r="X208" s="94" t="s">
        <v>979</v>
      </c>
      <c r="Y208" s="38"/>
    </row>
    <row r="209" s="7" customFormat="1" ht="87" customHeight="1" spans="1:25">
      <c r="A209" s="38">
        <v>190</v>
      </c>
      <c r="B209" s="123" t="s">
        <v>980</v>
      </c>
      <c r="C209" s="31" t="s">
        <v>981</v>
      </c>
      <c r="D209" s="31" t="s">
        <v>722</v>
      </c>
      <c r="E209" s="31" t="s">
        <v>834</v>
      </c>
      <c r="F209" s="31" t="s">
        <v>33</v>
      </c>
      <c r="G209" s="31" t="s">
        <v>982</v>
      </c>
      <c r="H209" s="76" t="s">
        <v>983</v>
      </c>
      <c r="I209" s="86" t="s">
        <v>328</v>
      </c>
      <c r="J209" s="86">
        <v>12.5</v>
      </c>
      <c r="K209" s="75">
        <f t="shared" ref="K209:K216" si="37">L209</f>
        <v>382.65</v>
      </c>
      <c r="L209" s="75">
        <f t="shared" ref="L209:L216" si="38">M209+N209+O209</f>
        <v>382.65</v>
      </c>
      <c r="M209" s="86">
        <v>382.65</v>
      </c>
      <c r="N209" s="125"/>
      <c r="O209" s="126"/>
      <c r="P209" s="38"/>
      <c r="Q209" s="38"/>
      <c r="R209" s="38"/>
      <c r="S209" s="38"/>
      <c r="T209" s="38"/>
      <c r="U209" s="38"/>
      <c r="V209" s="31" t="s">
        <v>136</v>
      </c>
      <c r="W209" s="31" t="s">
        <v>137</v>
      </c>
      <c r="X209" s="76" t="s">
        <v>837</v>
      </c>
      <c r="Y209" s="38"/>
    </row>
    <row r="210" s="7" customFormat="1" ht="87" customHeight="1" spans="1:25">
      <c r="A210" s="38">
        <v>191</v>
      </c>
      <c r="B210" s="123" t="s">
        <v>984</v>
      </c>
      <c r="C210" s="75" t="s">
        <v>985</v>
      </c>
      <c r="D210" s="75" t="s">
        <v>722</v>
      </c>
      <c r="E210" s="75" t="s">
        <v>834</v>
      </c>
      <c r="F210" s="75" t="s">
        <v>33</v>
      </c>
      <c r="G210" s="75" t="s">
        <v>986</v>
      </c>
      <c r="H210" s="77" t="s">
        <v>987</v>
      </c>
      <c r="I210" s="75" t="s">
        <v>328</v>
      </c>
      <c r="J210" s="75">
        <v>11.1</v>
      </c>
      <c r="K210" s="75">
        <f t="shared" si="37"/>
        <v>350</v>
      </c>
      <c r="L210" s="75">
        <f t="shared" si="38"/>
        <v>350</v>
      </c>
      <c r="M210" s="75">
        <v>350</v>
      </c>
      <c r="N210" s="75"/>
      <c r="O210" s="75"/>
      <c r="P210" s="38"/>
      <c r="Q210" s="38"/>
      <c r="R210" s="38"/>
      <c r="S210" s="38"/>
      <c r="T210" s="38"/>
      <c r="U210" s="38"/>
      <c r="V210" s="75" t="s">
        <v>220</v>
      </c>
      <c r="W210" s="75" t="s">
        <v>221</v>
      </c>
      <c r="X210" s="77" t="s">
        <v>988</v>
      </c>
      <c r="Y210" s="38"/>
    </row>
    <row r="211" s="7" customFormat="1" ht="87" customHeight="1" spans="1:25">
      <c r="A211" s="38">
        <v>192</v>
      </c>
      <c r="B211" s="123" t="s">
        <v>989</v>
      </c>
      <c r="C211" s="75" t="s">
        <v>990</v>
      </c>
      <c r="D211" s="75" t="s">
        <v>722</v>
      </c>
      <c r="E211" s="75" t="s">
        <v>834</v>
      </c>
      <c r="F211" s="75" t="s">
        <v>33</v>
      </c>
      <c r="G211" s="75" t="s">
        <v>991</v>
      </c>
      <c r="H211" s="77" t="s">
        <v>992</v>
      </c>
      <c r="I211" s="75" t="s">
        <v>328</v>
      </c>
      <c r="J211" s="75">
        <v>13.65</v>
      </c>
      <c r="K211" s="75">
        <f t="shared" si="37"/>
        <v>398</v>
      </c>
      <c r="L211" s="75">
        <f t="shared" si="38"/>
        <v>398</v>
      </c>
      <c r="M211" s="75">
        <v>398</v>
      </c>
      <c r="N211" s="75"/>
      <c r="O211" s="75"/>
      <c r="P211" s="38"/>
      <c r="Q211" s="38"/>
      <c r="R211" s="38"/>
      <c r="S211" s="38"/>
      <c r="T211" s="38"/>
      <c r="U211" s="38"/>
      <c r="V211" s="75" t="s">
        <v>117</v>
      </c>
      <c r="W211" s="75" t="s">
        <v>612</v>
      </c>
      <c r="X211" s="77" t="s">
        <v>993</v>
      </c>
      <c r="Y211" s="38"/>
    </row>
    <row r="212" s="7" customFormat="1" ht="87" customHeight="1" spans="1:25">
      <c r="A212" s="38">
        <v>193</v>
      </c>
      <c r="B212" s="123" t="s">
        <v>994</v>
      </c>
      <c r="C212" s="31" t="s">
        <v>906</v>
      </c>
      <c r="D212" s="31" t="s">
        <v>722</v>
      </c>
      <c r="E212" s="31" t="s">
        <v>834</v>
      </c>
      <c r="F212" s="31" t="s">
        <v>33</v>
      </c>
      <c r="G212" s="31" t="s">
        <v>907</v>
      </c>
      <c r="H212" s="76" t="s">
        <v>995</v>
      </c>
      <c r="I212" s="31" t="s">
        <v>328</v>
      </c>
      <c r="J212" s="31">
        <v>20.64</v>
      </c>
      <c r="K212" s="75">
        <f t="shared" si="37"/>
        <v>624.84</v>
      </c>
      <c r="L212" s="75">
        <f t="shared" si="38"/>
        <v>624.84</v>
      </c>
      <c r="M212" s="86">
        <v>624.84</v>
      </c>
      <c r="N212" s="31"/>
      <c r="O212" s="86"/>
      <c r="P212" s="38"/>
      <c r="Q212" s="38"/>
      <c r="R212" s="38"/>
      <c r="S212" s="38"/>
      <c r="T212" s="38"/>
      <c r="U212" s="38"/>
      <c r="V212" s="31" t="s">
        <v>909</v>
      </c>
      <c r="W212" s="31" t="s">
        <v>910</v>
      </c>
      <c r="X212" s="76" t="s">
        <v>996</v>
      </c>
      <c r="Y212" s="38"/>
    </row>
    <row r="213" s="7" customFormat="1" ht="87" customHeight="1" spans="1:25">
      <c r="A213" s="38">
        <v>194</v>
      </c>
      <c r="B213" s="123" t="s">
        <v>997</v>
      </c>
      <c r="C213" s="75" t="s">
        <v>998</v>
      </c>
      <c r="D213" s="75" t="s">
        <v>722</v>
      </c>
      <c r="E213" s="75" t="s">
        <v>834</v>
      </c>
      <c r="F213" s="75" t="s">
        <v>33</v>
      </c>
      <c r="G213" s="75" t="s">
        <v>999</v>
      </c>
      <c r="H213" s="76" t="s">
        <v>1000</v>
      </c>
      <c r="I213" s="78" t="s">
        <v>328</v>
      </c>
      <c r="J213" s="78">
        <v>20.59</v>
      </c>
      <c r="K213" s="75">
        <f t="shared" si="37"/>
        <v>580</v>
      </c>
      <c r="L213" s="75">
        <f t="shared" si="38"/>
        <v>580</v>
      </c>
      <c r="M213" s="31">
        <v>580</v>
      </c>
      <c r="N213" s="78"/>
      <c r="O213" s="78"/>
      <c r="P213" s="38"/>
      <c r="Q213" s="38"/>
      <c r="R213" s="38"/>
      <c r="S213" s="38"/>
      <c r="T213" s="38"/>
      <c r="U213" s="38"/>
      <c r="V213" s="75" t="s">
        <v>107</v>
      </c>
      <c r="W213" s="75" t="s">
        <v>1001</v>
      </c>
      <c r="X213" s="76" t="s">
        <v>1002</v>
      </c>
      <c r="Y213" s="38"/>
    </row>
    <row r="214" s="7" customFormat="1" ht="87" customHeight="1" spans="1:25">
      <c r="A214" s="38">
        <v>195</v>
      </c>
      <c r="B214" s="123" t="s">
        <v>1003</v>
      </c>
      <c r="C214" s="31" t="s">
        <v>1004</v>
      </c>
      <c r="D214" s="31" t="s">
        <v>722</v>
      </c>
      <c r="E214" s="31" t="s">
        <v>834</v>
      </c>
      <c r="F214" s="31" t="s">
        <v>33</v>
      </c>
      <c r="G214" s="31" t="s">
        <v>1005</v>
      </c>
      <c r="H214" s="76" t="s">
        <v>1006</v>
      </c>
      <c r="I214" s="31" t="s">
        <v>328</v>
      </c>
      <c r="J214" s="31">
        <v>10</v>
      </c>
      <c r="K214" s="75">
        <f t="shared" si="37"/>
        <v>322.13</v>
      </c>
      <c r="L214" s="75">
        <f t="shared" si="38"/>
        <v>322.13</v>
      </c>
      <c r="M214" s="31">
        <v>322.13</v>
      </c>
      <c r="N214" s="31"/>
      <c r="O214" s="31"/>
      <c r="P214" s="38"/>
      <c r="Q214" s="38"/>
      <c r="R214" s="38"/>
      <c r="S214" s="38"/>
      <c r="T214" s="38"/>
      <c r="U214" s="38"/>
      <c r="V214" s="31" t="s">
        <v>126</v>
      </c>
      <c r="W214" s="31" t="s">
        <v>127</v>
      </c>
      <c r="X214" s="76" t="s">
        <v>1007</v>
      </c>
      <c r="Y214" s="38"/>
    </row>
    <row r="215" s="7" customFormat="1" ht="87" customHeight="1" spans="1:25">
      <c r="A215" s="38">
        <v>196</v>
      </c>
      <c r="B215" s="123" t="s">
        <v>1008</v>
      </c>
      <c r="C215" s="75" t="s">
        <v>1009</v>
      </c>
      <c r="D215" s="75" t="s">
        <v>722</v>
      </c>
      <c r="E215" s="31" t="s">
        <v>834</v>
      </c>
      <c r="F215" s="75" t="s">
        <v>33</v>
      </c>
      <c r="G215" s="75" t="s">
        <v>1010</v>
      </c>
      <c r="H215" s="77" t="s">
        <v>1011</v>
      </c>
      <c r="I215" s="78" t="s">
        <v>328</v>
      </c>
      <c r="J215" s="78">
        <v>7.8</v>
      </c>
      <c r="K215" s="75">
        <f t="shared" si="37"/>
        <v>290</v>
      </c>
      <c r="L215" s="75">
        <f t="shared" si="38"/>
        <v>290</v>
      </c>
      <c r="M215" s="78">
        <v>290</v>
      </c>
      <c r="N215" s="78"/>
      <c r="O215" s="78"/>
      <c r="P215" s="38"/>
      <c r="Q215" s="38"/>
      <c r="R215" s="38"/>
      <c r="S215" s="38"/>
      <c r="T215" s="38"/>
      <c r="U215" s="38"/>
      <c r="V215" s="75" t="s">
        <v>1012</v>
      </c>
      <c r="W215" s="75" t="s">
        <v>854</v>
      </c>
      <c r="X215" s="77" t="s">
        <v>1013</v>
      </c>
      <c r="Y215" s="38"/>
    </row>
    <row r="216" s="7" customFormat="1" ht="87" customHeight="1" spans="1:25">
      <c r="A216" s="38">
        <v>197</v>
      </c>
      <c r="B216" s="123" t="s">
        <v>1014</v>
      </c>
      <c r="C216" s="105" t="s">
        <v>1015</v>
      </c>
      <c r="D216" s="31" t="s">
        <v>722</v>
      </c>
      <c r="E216" s="31" t="s">
        <v>834</v>
      </c>
      <c r="F216" s="31" t="s">
        <v>33</v>
      </c>
      <c r="G216" s="78" t="s">
        <v>1016</v>
      </c>
      <c r="H216" s="76" t="s">
        <v>1017</v>
      </c>
      <c r="I216" s="75" t="s">
        <v>328</v>
      </c>
      <c r="J216" s="75">
        <v>16.11</v>
      </c>
      <c r="K216" s="86">
        <f t="shared" si="37"/>
        <v>499</v>
      </c>
      <c r="L216" s="86">
        <f t="shared" si="38"/>
        <v>499</v>
      </c>
      <c r="M216" s="78">
        <v>499</v>
      </c>
      <c r="N216" s="89"/>
      <c r="O216" s="89"/>
      <c r="P216" s="38"/>
      <c r="Q216" s="38"/>
      <c r="R216" s="38"/>
      <c r="S216" s="38"/>
      <c r="T216" s="38"/>
      <c r="U216" s="38"/>
      <c r="V216" s="75" t="s">
        <v>37</v>
      </c>
      <c r="W216" s="75" t="s">
        <v>38</v>
      </c>
      <c r="X216" s="105" t="s">
        <v>1018</v>
      </c>
      <c r="Y216" s="38"/>
    </row>
    <row r="217" s="7" customFormat="1" ht="87" customHeight="1" spans="1:25">
      <c r="A217" s="38">
        <v>198</v>
      </c>
      <c r="B217" s="123" t="s">
        <v>1019</v>
      </c>
      <c r="C217" s="105" t="s">
        <v>1020</v>
      </c>
      <c r="D217" s="105" t="s">
        <v>722</v>
      </c>
      <c r="E217" s="105" t="s">
        <v>1021</v>
      </c>
      <c r="F217" s="105" t="s">
        <v>33</v>
      </c>
      <c r="G217" s="75" t="s">
        <v>1022</v>
      </c>
      <c r="H217" s="105" t="s">
        <v>1023</v>
      </c>
      <c r="I217" s="75" t="s">
        <v>328</v>
      </c>
      <c r="J217" s="75">
        <v>5.5</v>
      </c>
      <c r="K217" s="75">
        <f t="shared" ref="K217:K258" si="39">L217</f>
        <v>110</v>
      </c>
      <c r="L217" s="75">
        <f t="shared" ref="L217:L245" si="40">M217+N217+O217</f>
        <v>110</v>
      </c>
      <c r="M217" s="75">
        <v>110</v>
      </c>
      <c r="N217" s="75"/>
      <c r="O217" s="75"/>
      <c r="P217" s="38"/>
      <c r="Q217" s="38"/>
      <c r="R217" s="38"/>
      <c r="S217" s="38"/>
      <c r="T217" s="38"/>
      <c r="U217" s="38"/>
      <c r="V217" s="75" t="s">
        <v>196</v>
      </c>
      <c r="W217" s="75" t="s">
        <v>197</v>
      </c>
      <c r="X217" s="77" t="s">
        <v>1024</v>
      </c>
      <c r="Y217" s="38"/>
    </row>
    <row r="218" s="7" customFormat="1" ht="87" customHeight="1" spans="1:25">
      <c r="A218" s="38">
        <v>199</v>
      </c>
      <c r="B218" s="123" t="s">
        <v>1025</v>
      </c>
      <c r="C218" s="105" t="s">
        <v>1026</v>
      </c>
      <c r="D218" s="105" t="s">
        <v>722</v>
      </c>
      <c r="E218" s="105" t="s">
        <v>1021</v>
      </c>
      <c r="F218" s="105" t="s">
        <v>33</v>
      </c>
      <c r="G218" s="75" t="s">
        <v>1027</v>
      </c>
      <c r="H218" s="105" t="s">
        <v>1028</v>
      </c>
      <c r="I218" s="75" t="s">
        <v>328</v>
      </c>
      <c r="J218" s="75">
        <v>19.4</v>
      </c>
      <c r="K218" s="75">
        <f t="shared" si="39"/>
        <v>388</v>
      </c>
      <c r="L218" s="75">
        <f t="shared" si="40"/>
        <v>388</v>
      </c>
      <c r="M218" s="75">
        <v>388</v>
      </c>
      <c r="N218" s="75"/>
      <c r="O218" s="75"/>
      <c r="P218" s="38"/>
      <c r="Q218" s="38"/>
      <c r="R218" s="38"/>
      <c r="S218" s="38"/>
      <c r="T218" s="38"/>
      <c r="U218" s="38"/>
      <c r="V218" s="75" t="s">
        <v>84</v>
      </c>
      <c r="W218" s="75" t="s">
        <v>85</v>
      </c>
      <c r="X218" s="77" t="s">
        <v>1029</v>
      </c>
      <c r="Y218" s="38"/>
    </row>
    <row r="219" s="7" customFormat="1" ht="87" customHeight="1" spans="1:25">
      <c r="A219" s="38">
        <v>200</v>
      </c>
      <c r="B219" s="123" t="s">
        <v>1030</v>
      </c>
      <c r="C219" s="105" t="s">
        <v>1031</v>
      </c>
      <c r="D219" s="105" t="s">
        <v>722</v>
      </c>
      <c r="E219" s="105" t="s">
        <v>1021</v>
      </c>
      <c r="F219" s="105" t="s">
        <v>33</v>
      </c>
      <c r="G219" s="75" t="s">
        <v>1032</v>
      </c>
      <c r="H219" s="105" t="s">
        <v>1033</v>
      </c>
      <c r="I219" s="75" t="s">
        <v>328</v>
      </c>
      <c r="J219" s="75">
        <v>14.31</v>
      </c>
      <c r="K219" s="75">
        <f t="shared" si="39"/>
        <v>320</v>
      </c>
      <c r="L219" s="75">
        <f t="shared" si="40"/>
        <v>320</v>
      </c>
      <c r="M219" s="75">
        <v>320</v>
      </c>
      <c r="N219" s="75"/>
      <c r="O219" s="75"/>
      <c r="P219" s="38"/>
      <c r="Q219" s="38"/>
      <c r="R219" s="38"/>
      <c r="S219" s="38"/>
      <c r="T219" s="38"/>
      <c r="U219" s="38"/>
      <c r="V219" s="75" t="s">
        <v>96</v>
      </c>
      <c r="W219" s="75" t="s">
        <v>97</v>
      </c>
      <c r="X219" s="77" t="s">
        <v>1034</v>
      </c>
      <c r="Y219" s="38"/>
    </row>
    <row r="220" s="7" customFormat="1" ht="87" customHeight="1" spans="1:25">
      <c r="A220" s="38">
        <v>201</v>
      </c>
      <c r="B220" s="123" t="s">
        <v>1035</v>
      </c>
      <c r="C220" s="31" t="s">
        <v>1036</v>
      </c>
      <c r="D220" s="105" t="s">
        <v>722</v>
      </c>
      <c r="E220" s="31" t="s">
        <v>834</v>
      </c>
      <c r="F220" s="105" t="s">
        <v>33</v>
      </c>
      <c r="G220" s="78" t="s">
        <v>1037</v>
      </c>
      <c r="H220" s="105" t="s">
        <v>1038</v>
      </c>
      <c r="I220" s="78" t="s">
        <v>328</v>
      </c>
      <c r="J220" s="78">
        <v>5.9</v>
      </c>
      <c r="K220" s="75">
        <f t="shared" si="39"/>
        <v>180</v>
      </c>
      <c r="L220" s="75">
        <f t="shared" si="40"/>
        <v>180</v>
      </c>
      <c r="M220" s="78">
        <v>180</v>
      </c>
      <c r="N220" s="78"/>
      <c r="O220" s="78"/>
      <c r="P220" s="38"/>
      <c r="Q220" s="38"/>
      <c r="R220" s="38"/>
      <c r="S220" s="38"/>
      <c r="T220" s="38"/>
      <c r="U220" s="38"/>
      <c r="V220" s="75" t="s">
        <v>562</v>
      </c>
      <c r="W220" s="75" t="s">
        <v>563</v>
      </c>
      <c r="X220" s="77" t="s">
        <v>1039</v>
      </c>
      <c r="Y220" s="38"/>
    </row>
    <row r="221" s="7" customFormat="1" ht="87" customHeight="1" spans="1:25">
      <c r="A221" s="38">
        <v>202</v>
      </c>
      <c r="B221" s="123" t="s">
        <v>1040</v>
      </c>
      <c r="C221" s="75" t="s">
        <v>1041</v>
      </c>
      <c r="D221" s="31" t="s">
        <v>722</v>
      </c>
      <c r="E221" s="31" t="s">
        <v>834</v>
      </c>
      <c r="F221" s="31" t="s">
        <v>33</v>
      </c>
      <c r="G221" s="75" t="s">
        <v>1042</v>
      </c>
      <c r="H221" s="76" t="s">
        <v>1043</v>
      </c>
      <c r="I221" s="75" t="s">
        <v>328</v>
      </c>
      <c r="J221" s="75">
        <v>10.4</v>
      </c>
      <c r="K221" s="86">
        <f t="shared" si="39"/>
        <v>306.6</v>
      </c>
      <c r="L221" s="86">
        <f t="shared" si="40"/>
        <v>306.6</v>
      </c>
      <c r="M221" s="75">
        <v>306.6</v>
      </c>
      <c r="N221" s="75"/>
      <c r="O221" s="75"/>
      <c r="P221" s="38"/>
      <c r="Q221" s="38"/>
      <c r="R221" s="38"/>
      <c r="S221" s="38"/>
      <c r="T221" s="38"/>
      <c r="U221" s="38"/>
      <c r="V221" s="75" t="s">
        <v>37</v>
      </c>
      <c r="W221" s="75" t="s">
        <v>38</v>
      </c>
      <c r="X221" s="77" t="s">
        <v>1044</v>
      </c>
      <c r="Y221" s="38"/>
    </row>
    <row r="222" s="7" customFormat="1" ht="87" customHeight="1" spans="1:25">
      <c r="A222" s="38">
        <v>203</v>
      </c>
      <c r="B222" s="123" t="s">
        <v>1045</v>
      </c>
      <c r="C222" s="105" t="s">
        <v>1046</v>
      </c>
      <c r="D222" s="105" t="s">
        <v>722</v>
      </c>
      <c r="E222" s="31" t="s">
        <v>834</v>
      </c>
      <c r="F222" s="105" t="s">
        <v>33</v>
      </c>
      <c r="G222" s="78" t="s">
        <v>1047</v>
      </c>
      <c r="H222" s="105" t="s">
        <v>1048</v>
      </c>
      <c r="I222" s="78" t="s">
        <v>328</v>
      </c>
      <c r="J222" s="78">
        <v>6.77</v>
      </c>
      <c r="K222" s="75">
        <f t="shared" si="39"/>
        <v>327</v>
      </c>
      <c r="L222" s="75">
        <f t="shared" si="40"/>
        <v>327</v>
      </c>
      <c r="M222" s="78">
        <v>327</v>
      </c>
      <c r="N222" s="78"/>
      <c r="O222" s="78"/>
      <c r="P222" s="38"/>
      <c r="Q222" s="38"/>
      <c r="R222" s="38"/>
      <c r="S222" s="38"/>
      <c r="T222" s="38"/>
      <c r="U222" s="38"/>
      <c r="V222" s="75" t="s">
        <v>166</v>
      </c>
      <c r="W222" s="75" t="s">
        <v>167</v>
      </c>
      <c r="X222" s="77" t="s">
        <v>1039</v>
      </c>
      <c r="Y222" s="38"/>
    </row>
    <row r="223" s="7" customFormat="1" ht="87" customHeight="1" spans="1:25">
      <c r="A223" s="38">
        <v>204</v>
      </c>
      <c r="B223" s="123" t="s">
        <v>1049</v>
      </c>
      <c r="C223" s="75" t="s">
        <v>1050</v>
      </c>
      <c r="D223" s="105" t="s">
        <v>722</v>
      </c>
      <c r="E223" s="31" t="s">
        <v>834</v>
      </c>
      <c r="F223" s="105" t="s">
        <v>33</v>
      </c>
      <c r="G223" s="78" t="s">
        <v>1051</v>
      </c>
      <c r="H223" s="105" t="s">
        <v>1052</v>
      </c>
      <c r="I223" s="78" t="s">
        <v>328</v>
      </c>
      <c r="J223" s="78">
        <v>10.2</v>
      </c>
      <c r="K223" s="75">
        <f t="shared" si="39"/>
        <v>306.4</v>
      </c>
      <c r="L223" s="75">
        <f t="shared" si="40"/>
        <v>306.4</v>
      </c>
      <c r="M223" s="78">
        <v>306.4</v>
      </c>
      <c r="N223" s="78"/>
      <c r="O223" s="78"/>
      <c r="P223" s="38"/>
      <c r="Q223" s="38"/>
      <c r="R223" s="38"/>
      <c r="S223" s="38"/>
      <c r="T223" s="38"/>
      <c r="U223" s="38"/>
      <c r="V223" s="75" t="s">
        <v>237</v>
      </c>
      <c r="W223" s="75" t="s">
        <v>238</v>
      </c>
      <c r="X223" s="77" t="s">
        <v>1039</v>
      </c>
      <c r="Y223" s="38"/>
    </row>
    <row r="224" s="7" customFormat="1" ht="87" customHeight="1" spans="1:25">
      <c r="A224" s="38">
        <v>205</v>
      </c>
      <c r="B224" s="123" t="s">
        <v>1053</v>
      </c>
      <c r="C224" s="75" t="s">
        <v>1054</v>
      </c>
      <c r="D224" s="105" t="s">
        <v>722</v>
      </c>
      <c r="E224" s="31" t="s">
        <v>834</v>
      </c>
      <c r="F224" s="105" t="s">
        <v>33</v>
      </c>
      <c r="G224" s="78" t="s">
        <v>1055</v>
      </c>
      <c r="H224" s="105" t="s">
        <v>1056</v>
      </c>
      <c r="I224" s="78" t="s">
        <v>328</v>
      </c>
      <c r="J224" s="78">
        <v>6</v>
      </c>
      <c r="K224" s="75">
        <f t="shared" si="39"/>
        <v>200</v>
      </c>
      <c r="L224" s="75">
        <f t="shared" si="40"/>
        <v>200</v>
      </c>
      <c r="M224" s="78">
        <v>200</v>
      </c>
      <c r="N224" s="78"/>
      <c r="O224" s="78"/>
      <c r="P224" s="38"/>
      <c r="Q224" s="38"/>
      <c r="R224" s="38"/>
      <c r="S224" s="38"/>
      <c r="T224" s="38"/>
      <c r="U224" s="38"/>
      <c r="V224" s="75" t="s">
        <v>1057</v>
      </c>
      <c r="W224" s="75" t="s">
        <v>870</v>
      </c>
      <c r="X224" s="77" t="s">
        <v>1039</v>
      </c>
      <c r="Y224" s="38"/>
    </row>
    <row r="225" s="7" customFormat="1" ht="87" customHeight="1" spans="1:25">
      <c r="A225" s="38">
        <v>206</v>
      </c>
      <c r="B225" s="123" t="s">
        <v>1058</v>
      </c>
      <c r="C225" s="124" t="s">
        <v>1059</v>
      </c>
      <c r="D225" s="124" t="s">
        <v>29</v>
      </c>
      <c r="E225" s="124" t="s">
        <v>325</v>
      </c>
      <c r="F225" s="124" t="s">
        <v>33</v>
      </c>
      <c r="G225" s="124" t="s">
        <v>1060</v>
      </c>
      <c r="H225" s="77" t="s">
        <v>1061</v>
      </c>
      <c r="I225" s="124" t="s">
        <v>328</v>
      </c>
      <c r="J225" s="124">
        <v>4.23</v>
      </c>
      <c r="K225" s="87">
        <f t="shared" si="39"/>
        <v>376.956676</v>
      </c>
      <c r="L225" s="87">
        <f t="shared" si="40"/>
        <v>376.956676</v>
      </c>
      <c r="M225" s="124"/>
      <c r="N225" s="127"/>
      <c r="O225" s="128">
        <v>376.956676</v>
      </c>
      <c r="P225" s="38"/>
      <c r="Q225" s="38"/>
      <c r="R225" s="38"/>
      <c r="S225" s="38"/>
      <c r="T225" s="38"/>
      <c r="U225" s="38"/>
      <c r="V225" s="31" t="s">
        <v>73</v>
      </c>
      <c r="W225" s="124" t="s">
        <v>74</v>
      </c>
      <c r="X225" s="130" t="s">
        <v>1062</v>
      </c>
      <c r="Y225" s="38"/>
    </row>
    <row r="226" s="7" customFormat="1" ht="87" customHeight="1" spans="1:25">
      <c r="A226" s="38">
        <v>207</v>
      </c>
      <c r="B226" s="123" t="s">
        <v>1063</v>
      </c>
      <c r="C226" s="79" t="s">
        <v>1064</v>
      </c>
      <c r="D226" s="98" t="s">
        <v>722</v>
      </c>
      <c r="E226" s="98" t="s">
        <v>1021</v>
      </c>
      <c r="F226" s="98" t="s">
        <v>33</v>
      </c>
      <c r="G226" s="31" t="s">
        <v>1065</v>
      </c>
      <c r="H226" s="76" t="s">
        <v>1066</v>
      </c>
      <c r="I226" s="31" t="s">
        <v>328</v>
      </c>
      <c r="J226" s="31">
        <v>16</v>
      </c>
      <c r="K226" s="79">
        <f t="shared" si="39"/>
        <v>352</v>
      </c>
      <c r="L226" s="79">
        <f t="shared" si="40"/>
        <v>352</v>
      </c>
      <c r="M226" s="79">
        <v>352</v>
      </c>
      <c r="N226" s="79"/>
      <c r="O226" s="79"/>
      <c r="P226" s="38"/>
      <c r="Q226" s="38"/>
      <c r="R226" s="38"/>
      <c r="S226" s="38"/>
      <c r="T226" s="79"/>
      <c r="U226" s="38"/>
      <c r="V226" s="79" t="s">
        <v>166</v>
      </c>
      <c r="W226" s="79" t="s">
        <v>167</v>
      </c>
      <c r="X226" s="80" t="s">
        <v>1067</v>
      </c>
      <c r="Y226" s="38"/>
    </row>
    <row r="227" s="7" customFormat="1" ht="87" customHeight="1" spans="1:25">
      <c r="A227" s="38">
        <v>208</v>
      </c>
      <c r="B227" s="123" t="s">
        <v>1068</v>
      </c>
      <c r="C227" s="79" t="s">
        <v>1069</v>
      </c>
      <c r="D227" s="79" t="s">
        <v>722</v>
      </c>
      <c r="E227" s="79" t="s">
        <v>1021</v>
      </c>
      <c r="F227" s="98" t="s">
        <v>33</v>
      </c>
      <c r="G227" s="79" t="s">
        <v>1070</v>
      </c>
      <c r="H227" s="80" t="s">
        <v>1071</v>
      </c>
      <c r="I227" s="79" t="s">
        <v>328</v>
      </c>
      <c r="J227" s="79">
        <v>16</v>
      </c>
      <c r="K227" s="79">
        <f t="shared" si="39"/>
        <v>352</v>
      </c>
      <c r="L227" s="79">
        <f t="shared" si="40"/>
        <v>352</v>
      </c>
      <c r="M227" s="90">
        <v>352</v>
      </c>
      <c r="N227" s="90"/>
      <c r="O227" s="90"/>
      <c r="P227" s="38"/>
      <c r="Q227" s="38"/>
      <c r="R227" s="38"/>
      <c r="S227" s="38"/>
      <c r="T227" s="90"/>
      <c r="U227" s="38"/>
      <c r="V227" s="79" t="s">
        <v>274</v>
      </c>
      <c r="W227" s="79" t="s">
        <v>1072</v>
      </c>
      <c r="X227" s="80" t="s">
        <v>1073</v>
      </c>
      <c r="Y227" s="38"/>
    </row>
    <row r="228" s="7" customFormat="1" ht="87" customHeight="1" spans="1:25">
      <c r="A228" s="38">
        <v>209</v>
      </c>
      <c r="B228" s="123" t="s">
        <v>1074</v>
      </c>
      <c r="C228" s="79" t="s">
        <v>1075</v>
      </c>
      <c r="D228" s="79" t="s">
        <v>722</v>
      </c>
      <c r="E228" s="79" t="s">
        <v>1021</v>
      </c>
      <c r="F228" s="79" t="s">
        <v>33</v>
      </c>
      <c r="G228" s="79" t="s">
        <v>1076</v>
      </c>
      <c r="H228" s="80" t="s">
        <v>1077</v>
      </c>
      <c r="I228" s="79" t="s">
        <v>328</v>
      </c>
      <c r="J228" s="79">
        <v>15</v>
      </c>
      <c r="K228" s="79">
        <f t="shared" si="39"/>
        <v>330</v>
      </c>
      <c r="L228" s="79">
        <f t="shared" si="40"/>
        <v>330</v>
      </c>
      <c r="M228" s="79">
        <v>330</v>
      </c>
      <c r="N228" s="125"/>
      <c r="O228" s="126"/>
      <c r="P228" s="38"/>
      <c r="Q228" s="38"/>
      <c r="R228" s="38"/>
      <c r="S228" s="38"/>
      <c r="T228" s="45"/>
      <c r="U228" s="38"/>
      <c r="V228" s="31" t="s">
        <v>469</v>
      </c>
      <c r="W228" s="79" t="s">
        <v>470</v>
      </c>
      <c r="X228" s="80" t="s">
        <v>1078</v>
      </c>
      <c r="Y228" s="38"/>
    </row>
    <row r="229" s="7" customFormat="1" ht="87" customHeight="1" spans="1:25">
      <c r="A229" s="38">
        <v>210</v>
      </c>
      <c r="B229" s="123" t="s">
        <v>1079</v>
      </c>
      <c r="C229" s="79" t="s">
        <v>1080</v>
      </c>
      <c r="D229" s="79" t="s">
        <v>722</v>
      </c>
      <c r="E229" s="79" t="s">
        <v>1021</v>
      </c>
      <c r="F229" s="79" t="s">
        <v>33</v>
      </c>
      <c r="G229" s="79" t="s">
        <v>1081</v>
      </c>
      <c r="H229" s="80" t="s">
        <v>1082</v>
      </c>
      <c r="I229" s="79" t="s">
        <v>328</v>
      </c>
      <c r="J229" s="79">
        <v>15</v>
      </c>
      <c r="K229" s="79">
        <f t="shared" si="39"/>
        <v>330</v>
      </c>
      <c r="L229" s="79">
        <f t="shared" si="40"/>
        <v>330</v>
      </c>
      <c r="M229" s="79">
        <v>330</v>
      </c>
      <c r="N229" s="79"/>
      <c r="O229" s="79"/>
      <c r="P229" s="38"/>
      <c r="Q229" s="38"/>
      <c r="R229" s="38"/>
      <c r="S229" s="38"/>
      <c r="T229" s="79"/>
      <c r="U229" s="38"/>
      <c r="V229" s="31" t="s">
        <v>469</v>
      </c>
      <c r="W229" s="79" t="s">
        <v>470</v>
      </c>
      <c r="X229" s="80" t="s">
        <v>1078</v>
      </c>
      <c r="Y229" s="38"/>
    </row>
    <row r="230" s="7" customFormat="1" ht="87" customHeight="1" spans="1:25">
      <c r="A230" s="38">
        <v>211</v>
      </c>
      <c r="B230" s="123" t="s">
        <v>1083</v>
      </c>
      <c r="C230" s="79" t="s">
        <v>1084</v>
      </c>
      <c r="D230" s="79" t="s">
        <v>722</v>
      </c>
      <c r="E230" s="79" t="s">
        <v>1021</v>
      </c>
      <c r="F230" s="79" t="s">
        <v>33</v>
      </c>
      <c r="G230" s="79" t="s">
        <v>1085</v>
      </c>
      <c r="H230" s="80" t="s">
        <v>1086</v>
      </c>
      <c r="I230" s="90" t="s">
        <v>328</v>
      </c>
      <c r="J230" s="90">
        <v>19.4</v>
      </c>
      <c r="K230" s="79">
        <f t="shared" si="39"/>
        <v>390</v>
      </c>
      <c r="L230" s="79">
        <f t="shared" si="40"/>
        <v>390</v>
      </c>
      <c r="M230" s="31">
        <v>390</v>
      </c>
      <c r="N230" s="91"/>
      <c r="O230" s="90"/>
      <c r="P230" s="38"/>
      <c r="Q230" s="38"/>
      <c r="R230" s="38"/>
      <c r="S230" s="38"/>
      <c r="T230" s="79"/>
      <c r="U230" s="38"/>
      <c r="V230" s="79" t="s">
        <v>67</v>
      </c>
      <c r="W230" s="79" t="s">
        <v>1087</v>
      </c>
      <c r="X230" s="80" t="s">
        <v>1088</v>
      </c>
      <c r="Y230" s="38"/>
    </row>
    <row r="231" s="7" customFormat="1" ht="87" customHeight="1" spans="1:25">
      <c r="A231" s="38">
        <v>212</v>
      </c>
      <c r="B231" s="123" t="s">
        <v>1089</v>
      </c>
      <c r="C231" s="31" t="s">
        <v>1090</v>
      </c>
      <c r="D231" s="31" t="s">
        <v>722</v>
      </c>
      <c r="E231" s="79" t="s">
        <v>1021</v>
      </c>
      <c r="F231" s="79" t="s">
        <v>33</v>
      </c>
      <c r="G231" s="79" t="s">
        <v>1091</v>
      </c>
      <c r="H231" s="76" t="s">
        <v>1092</v>
      </c>
      <c r="I231" s="90" t="s">
        <v>328</v>
      </c>
      <c r="J231" s="31">
        <v>11.41</v>
      </c>
      <c r="K231" s="79">
        <f t="shared" si="39"/>
        <v>251.02</v>
      </c>
      <c r="L231" s="79">
        <f t="shared" si="40"/>
        <v>251.02</v>
      </c>
      <c r="M231" s="31">
        <v>251.02</v>
      </c>
      <c r="N231" s="91"/>
      <c r="O231" s="90"/>
      <c r="P231" s="38"/>
      <c r="Q231" s="38"/>
      <c r="R231" s="38"/>
      <c r="S231" s="38"/>
      <c r="T231" s="79"/>
      <c r="U231" s="38"/>
      <c r="V231" s="31" t="s">
        <v>61</v>
      </c>
      <c r="W231" s="79" t="s">
        <v>62</v>
      </c>
      <c r="X231" s="76" t="s">
        <v>1093</v>
      </c>
      <c r="Y231" s="38"/>
    </row>
    <row r="232" s="7" customFormat="1" ht="87" customHeight="1" spans="1:25">
      <c r="A232" s="38">
        <v>213</v>
      </c>
      <c r="B232" s="123" t="s">
        <v>1094</v>
      </c>
      <c r="C232" s="31" t="s">
        <v>1095</v>
      </c>
      <c r="D232" s="31" t="s">
        <v>722</v>
      </c>
      <c r="E232" s="79" t="s">
        <v>1021</v>
      </c>
      <c r="F232" s="79" t="s">
        <v>33</v>
      </c>
      <c r="G232" s="79" t="s">
        <v>1096</v>
      </c>
      <c r="H232" s="80" t="s">
        <v>1097</v>
      </c>
      <c r="I232" s="90" t="s">
        <v>328</v>
      </c>
      <c r="J232" s="31">
        <v>13.75</v>
      </c>
      <c r="K232" s="79">
        <f t="shared" si="39"/>
        <v>343.75</v>
      </c>
      <c r="L232" s="79">
        <f t="shared" si="40"/>
        <v>343.75</v>
      </c>
      <c r="M232" s="31">
        <v>343.75</v>
      </c>
      <c r="N232" s="129"/>
      <c r="O232" s="129"/>
      <c r="P232" s="38"/>
      <c r="Q232" s="38"/>
      <c r="R232" s="38"/>
      <c r="S232" s="38"/>
      <c r="T232" s="129"/>
      <c r="U232" s="38"/>
      <c r="V232" s="31" t="s">
        <v>37</v>
      </c>
      <c r="W232" s="79" t="s">
        <v>38</v>
      </c>
      <c r="X232" s="80" t="s">
        <v>1024</v>
      </c>
      <c r="Y232" s="38"/>
    </row>
    <row r="233" s="7" customFormat="1" ht="87" customHeight="1" spans="1:25">
      <c r="A233" s="38">
        <v>214</v>
      </c>
      <c r="B233" s="123" t="s">
        <v>1098</v>
      </c>
      <c r="C233" s="31" t="s">
        <v>1099</v>
      </c>
      <c r="D233" s="31" t="s">
        <v>722</v>
      </c>
      <c r="E233" s="79" t="s">
        <v>1021</v>
      </c>
      <c r="F233" s="79" t="s">
        <v>33</v>
      </c>
      <c r="G233" s="79" t="s">
        <v>1100</v>
      </c>
      <c r="H233" s="80" t="s">
        <v>1101</v>
      </c>
      <c r="I233" s="90" t="s">
        <v>328</v>
      </c>
      <c r="J233" s="31">
        <v>18.6</v>
      </c>
      <c r="K233" s="79">
        <f t="shared" si="39"/>
        <v>364</v>
      </c>
      <c r="L233" s="79">
        <f t="shared" si="40"/>
        <v>364</v>
      </c>
      <c r="M233" s="31">
        <v>364</v>
      </c>
      <c r="N233" s="129"/>
      <c r="O233" s="129"/>
      <c r="P233" s="38"/>
      <c r="Q233" s="38"/>
      <c r="R233" s="38"/>
      <c r="S233" s="38"/>
      <c r="T233" s="129"/>
      <c r="U233" s="38"/>
      <c r="V233" s="31" t="s">
        <v>96</v>
      </c>
      <c r="W233" s="79" t="s">
        <v>97</v>
      </c>
      <c r="X233" s="80" t="s">
        <v>1024</v>
      </c>
      <c r="Y233" s="38"/>
    </row>
    <row r="234" s="7" customFormat="1" ht="87" customHeight="1" spans="1:25">
      <c r="A234" s="38">
        <v>215</v>
      </c>
      <c r="B234" s="123" t="s">
        <v>1102</v>
      </c>
      <c r="C234" s="31" t="s">
        <v>1103</v>
      </c>
      <c r="D234" s="31" t="s">
        <v>722</v>
      </c>
      <c r="E234" s="79" t="s">
        <v>733</v>
      </c>
      <c r="F234" s="79" t="s">
        <v>33</v>
      </c>
      <c r="G234" s="79" t="s">
        <v>1104</v>
      </c>
      <c r="H234" s="76" t="s">
        <v>1105</v>
      </c>
      <c r="I234" s="90" t="s">
        <v>328</v>
      </c>
      <c r="J234" s="31">
        <v>5</v>
      </c>
      <c r="K234" s="79">
        <f t="shared" si="39"/>
        <v>225</v>
      </c>
      <c r="L234" s="79">
        <f t="shared" si="40"/>
        <v>225</v>
      </c>
      <c r="M234" s="31">
        <v>225</v>
      </c>
      <c r="N234" s="129"/>
      <c r="O234" s="129"/>
      <c r="P234" s="38"/>
      <c r="Q234" s="38"/>
      <c r="R234" s="38"/>
      <c r="S234" s="38"/>
      <c r="T234" s="129"/>
      <c r="U234" s="38"/>
      <c r="V234" s="31" t="s">
        <v>61</v>
      </c>
      <c r="W234" s="79" t="s">
        <v>62</v>
      </c>
      <c r="X234" s="76" t="s">
        <v>1106</v>
      </c>
      <c r="Y234" s="38"/>
    </row>
    <row r="235" s="7" customFormat="1" ht="87" customHeight="1" spans="1:25">
      <c r="A235" s="38">
        <v>216</v>
      </c>
      <c r="B235" s="123" t="s">
        <v>1107</v>
      </c>
      <c r="C235" s="79" t="s">
        <v>1108</v>
      </c>
      <c r="D235" s="79" t="s">
        <v>722</v>
      </c>
      <c r="E235" s="79" t="s">
        <v>733</v>
      </c>
      <c r="F235" s="79" t="s">
        <v>33</v>
      </c>
      <c r="G235" s="79" t="s">
        <v>1109</v>
      </c>
      <c r="H235" s="80" t="s">
        <v>1110</v>
      </c>
      <c r="I235" s="79" t="s">
        <v>328</v>
      </c>
      <c r="J235" s="79">
        <v>5.966</v>
      </c>
      <c r="K235" s="79">
        <f t="shared" si="39"/>
        <v>357.96</v>
      </c>
      <c r="L235" s="79">
        <f t="shared" si="40"/>
        <v>357.96</v>
      </c>
      <c r="M235" s="79">
        <v>357.96</v>
      </c>
      <c r="N235" s="79"/>
      <c r="O235" s="79"/>
      <c r="P235" s="38"/>
      <c r="Q235" s="38"/>
      <c r="R235" s="38"/>
      <c r="S235" s="38"/>
      <c r="T235" s="98"/>
      <c r="U235" s="38"/>
      <c r="V235" s="79" t="s">
        <v>136</v>
      </c>
      <c r="W235" s="79" t="s">
        <v>137</v>
      </c>
      <c r="X235" s="76" t="s">
        <v>1111</v>
      </c>
      <c r="Y235" s="38"/>
    </row>
    <row r="236" s="7" customFormat="1" ht="87" customHeight="1" spans="1:25">
      <c r="A236" s="38">
        <v>217</v>
      </c>
      <c r="B236" s="123" t="s">
        <v>1112</v>
      </c>
      <c r="C236" s="79" t="s">
        <v>1113</v>
      </c>
      <c r="D236" s="79" t="s">
        <v>722</v>
      </c>
      <c r="E236" s="79" t="s">
        <v>733</v>
      </c>
      <c r="F236" s="79" t="s">
        <v>335</v>
      </c>
      <c r="G236" s="79" t="s">
        <v>1114</v>
      </c>
      <c r="H236" s="80" t="s">
        <v>1115</v>
      </c>
      <c r="I236" s="79" t="s">
        <v>321</v>
      </c>
      <c r="J236" s="79">
        <v>6900</v>
      </c>
      <c r="K236" s="79">
        <f t="shared" si="39"/>
        <v>55.2</v>
      </c>
      <c r="L236" s="79">
        <f t="shared" si="40"/>
        <v>55.2</v>
      </c>
      <c r="M236" s="79">
        <v>55.2</v>
      </c>
      <c r="N236" s="79"/>
      <c r="O236" s="79"/>
      <c r="P236" s="38"/>
      <c r="Q236" s="38"/>
      <c r="R236" s="38"/>
      <c r="S236" s="38"/>
      <c r="T236" s="79"/>
      <c r="U236" s="38"/>
      <c r="V236" s="79" t="s">
        <v>1116</v>
      </c>
      <c r="W236" s="79" t="s">
        <v>1117</v>
      </c>
      <c r="X236" s="80" t="s">
        <v>1118</v>
      </c>
      <c r="Y236" s="38"/>
    </row>
    <row r="237" s="7" customFormat="1" ht="87" customHeight="1" spans="1:25">
      <c r="A237" s="38">
        <v>218</v>
      </c>
      <c r="B237" s="123" t="s">
        <v>1119</v>
      </c>
      <c r="C237" s="79" t="s">
        <v>1120</v>
      </c>
      <c r="D237" s="79" t="s">
        <v>722</v>
      </c>
      <c r="E237" s="79" t="s">
        <v>733</v>
      </c>
      <c r="F237" s="79" t="s">
        <v>335</v>
      </c>
      <c r="G237" s="79" t="s">
        <v>1121</v>
      </c>
      <c r="H237" s="80" t="s">
        <v>1122</v>
      </c>
      <c r="I237" s="79" t="s">
        <v>328</v>
      </c>
      <c r="J237" s="79">
        <v>3</v>
      </c>
      <c r="K237" s="79">
        <f t="shared" si="39"/>
        <v>210</v>
      </c>
      <c r="L237" s="79">
        <f t="shared" si="40"/>
        <v>210</v>
      </c>
      <c r="M237" s="79">
        <v>210</v>
      </c>
      <c r="N237" s="79"/>
      <c r="O237" s="79"/>
      <c r="P237" s="38"/>
      <c r="Q237" s="38"/>
      <c r="R237" s="38"/>
      <c r="S237" s="38"/>
      <c r="T237" s="79"/>
      <c r="U237" s="38"/>
      <c r="V237" s="79" t="s">
        <v>203</v>
      </c>
      <c r="W237" s="31" t="s">
        <v>1123</v>
      </c>
      <c r="X237" s="80" t="s">
        <v>1124</v>
      </c>
      <c r="Y237" s="38"/>
    </row>
    <row r="238" s="7" customFormat="1" ht="87" customHeight="1" spans="1:25">
      <c r="A238" s="38">
        <v>219</v>
      </c>
      <c r="B238" s="123" t="s">
        <v>1125</v>
      </c>
      <c r="C238" s="31" t="s">
        <v>1126</v>
      </c>
      <c r="D238" s="31" t="s">
        <v>722</v>
      </c>
      <c r="E238" s="79" t="s">
        <v>733</v>
      </c>
      <c r="F238" s="79" t="s">
        <v>33</v>
      </c>
      <c r="G238" s="79" t="s">
        <v>1127</v>
      </c>
      <c r="H238" s="76" t="s">
        <v>1128</v>
      </c>
      <c r="I238" s="90" t="s">
        <v>328</v>
      </c>
      <c r="J238" s="31">
        <v>3</v>
      </c>
      <c r="K238" s="79">
        <f t="shared" si="39"/>
        <v>160.22</v>
      </c>
      <c r="L238" s="79">
        <f t="shared" si="40"/>
        <v>160.22</v>
      </c>
      <c r="M238" s="31">
        <v>160.22</v>
      </c>
      <c r="N238" s="129"/>
      <c r="O238" s="129"/>
      <c r="P238" s="38"/>
      <c r="Q238" s="38"/>
      <c r="R238" s="38"/>
      <c r="S238" s="38"/>
      <c r="T238" s="129"/>
      <c r="U238" s="38"/>
      <c r="V238" s="31" t="s">
        <v>96</v>
      </c>
      <c r="W238" s="79" t="s">
        <v>97</v>
      </c>
      <c r="X238" s="76" t="s">
        <v>1111</v>
      </c>
      <c r="Y238" s="38"/>
    </row>
    <row r="239" s="7" customFormat="1" ht="87" customHeight="1" spans="1:25">
      <c r="A239" s="38">
        <v>220</v>
      </c>
      <c r="B239" s="123" t="s">
        <v>1129</v>
      </c>
      <c r="C239" s="79" t="s">
        <v>1130</v>
      </c>
      <c r="D239" s="79" t="s">
        <v>722</v>
      </c>
      <c r="E239" s="79" t="s">
        <v>834</v>
      </c>
      <c r="F239" s="79" t="s">
        <v>33</v>
      </c>
      <c r="G239" s="79" t="s">
        <v>1131</v>
      </c>
      <c r="H239" s="80" t="s">
        <v>1132</v>
      </c>
      <c r="I239" s="79" t="s">
        <v>328</v>
      </c>
      <c r="J239" s="79">
        <v>3.84</v>
      </c>
      <c r="K239" s="79">
        <f t="shared" si="39"/>
        <v>115.2</v>
      </c>
      <c r="L239" s="79">
        <f t="shared" si="40"/>
        <v>115.2</v>
      </c>
      <c r="M239" s="79">
        <v>115.2</v>
      </c>
      <c r="N239" s="79"/>
      <c r="O239" s="79"/>
      <c r="P239" s="38"/>
      <c r="Q239" s="38"/>
      <c r="R239" s="38"/>
      <c r="S239" s="38"/>
      <c r="T239" s="79"/>
      <c r="U239" s="38"/>
      <c r="V239" s="79" t="s">
        <v>203</v>
      </c>
      <c r="W239" s="31" t="s">
        <v>1123</v>
      </c>
      <c r="X239" s="80" t="s">
        <v>1133</v>
      </c>
      <c r="Y239" s="38"/>
    </row>
    <row r="240" s="7" customFormat="1" ht="87" customHeight="1" spans="1:25">
      <c r="A240" s="38">
        <v>221</v>
      </c>
      <c r="B240" s="123" t="s">
        <v>1134</v>
      </c>
      <c r="C240" s="79" t="s">
        <v>1135</v>
      </c>
      <c r="D240" s="98" t="s">
        <v>722</v>
      </c>
      <c r="E240" s="31" t="s">
        <v>834</v>
      </c>
      <c r="F240" s="98" t="s">
        <v>33</v>
      </c>
      <c r="G240" s="79" t="s">
        <v>1136</v>
      </c>
      <c r="H240" s="98" t="s">
        <v>1137</v>
      </c>
      <c r="I240" s="79" t="s">
        <v>328</v>
      </c>
      <c r="J240" s="79">
        <v>5.9</v>
      </c>
      <c r="K240" s="79">
        <f t="shared" si="39"/>
        <v>170</v>
      </c>
      <c r="L240" s="79">
        <f t="shared" si="40"/>
        <v>170</v>
      </c>
      <c r="M240" s="79">
        <v>170</v>
      </c>
      <c r="N240" s="79"/>
      <c r="O240" s="79"/>
      <c r="P240" s="38"/>
      <c r="Q240" s="38"/>
      <c r="R240" s="38"/>
      <c r="S240" s="38"/>
      <c r="T240" s="79"/>
      <c r="U240" s="38"/>
      <c r="V240" s="79" t="s">
        <v>166</v>
      </c>
      <c r="W240" s="79" t="s">
        <v>167</v>
      </c>
      <c r="X240" s="80" t="s">
        <v>1039</v>
      </c>
      <c r="Y240" s="38"/>
    </row>
    <row r="241" s="7" customFormat="1" ht="87" customHeight="1" spans="1:25">
      <c r="A241" s="38">
        <v>222</v>
      </c>
      <c r="B241" s="123" t="s">
        <v>1138</v>
      </c>
      <c r="C241" s="79" t="s">
        <v>1139</v>
      </c>
      <c r="D241" s="79" t="s">
        <v>722</v>
      </c>
      <c r="E241" s="79" t="s">
        <v>834</v>
      </c>
      <c r="F241" s="79" t="s">
        <v>33</v>
      </c>
      <c r="G241" s="31" t="s">
        <v>1140</v>
      </c>
      <c r="H241" s="80" t="s">
        <v>1141</v>
      </c>
      <c r="I241" s="90" t="s">
        <v>328</v>
      </c>
      <c r="J241" s="90">
        <v>10.8</v>
      </c>
      <c r="K241" s="79">
        <f t="shared" si="39"/>
        <v>292</v>
      </c>
      <c r="L241" s="79">
        <f t="shared" si="40"/>
        <v>292</v>
      </c>
      <c r="M241" s="90">
        <v>292</v>
      </c>
      <c r="N241" s="90"/>
      <c r="O241" s="90"/>
      <c r="P241" s="38"/>
      <c r="Q241" s="38"/>
      <c r="R241" s="38"/>
      <c r="S241" s="38"/>
      <c r="T241" s="98"/>
      <c r="U241" s="38"/>
      <c r="V241" s="31" t="s">
        <v>196</v>
      </c>
      <c r="W241" s="31" t="s">
        <v>634</v>
      </c>
      <c r="X241" s="80" t="s">
        <v>1142</v>
      </c>
      <c r="Y241" s="38"/>
    </row>
    <row r="242" s="7" customFormat="1" ht="87" customHeight="1" spans="1:25">
      <c r="A242" s="38">
        <v>223</v>
      </c>
      <c r="B242" s="123" t="s">
        <v>1143</v>
      </c>
      <c r="C242" s="79" t="s">
        <v>1144</v>
      </c>
      <c r="D242" s="79" t="s">
        <v>722</v>
      </c>
      <c r="E242" s="79" t="s">
        <v>834</v>
      </c>
      <c r="F242" s="79" t="s">
        <v>33</v>
      </c>
      <c r="G242" s="79" t="s">
        <v>1145</v>
      </c>
      <c r="H242" s="80" t="s">
        <v>1146</v>
      </c>
      <c r="I242" s="90" t="s">
        <v>328</v>
      </c>
      <c r="J242" s="90">
        <v>11.55</v>
      </c>
      <c r="K242" s="79">
        <f t="shared" si="39"/>
        <v>350</v>
      </c>
      <c r="L242" s="79">
        <f t="shared" si="40"/>
        <v>350</v>
      </c>
      <c r="M242" s="31">
        <v>350</v>
      </c>
      <c r="N242" s="91"/>
      <c r="O242" s="90"/>
      <c r="P242" s="38"/>
      <c r="Q242" s="38"/>
      <c r="R242" s="38"/>
      <c r="S242" s="38"/>
      <c r="T242" s="79"/>
      <c r="U242" s="38"/>
      <c r="V242" s="79" t="s">
        <v>173</v>
      </c>
      <c r="W242" s="79" t="s">
        <v>174</v>
      </c>
      <c r="X242" s="80" t="s">
        <v>1142</v>
      </c>
      <c r="Y242" s="38"/>
    </row>
    <row r="243" s="7" customFormat="1" ht="87" customHeight="1" spans="1:25">
      <c r="A243" s="38">
        <v>224</v>
      </c>
      <c r="B243" s="123" t="s">
        <v>1147</v>
      </c>
      <c r="C243" s="79" t="s">
        <v>1148</v>
      </c>
      <c r="D243" s="79" t="s">
        <v>722</v>
      </c>
      <c r="E243" s="79" t="s">
        <v>834</v>
      </c>
      <c r="F243" s="79" t="s">
        <v>33</v>
      </c>
      <c r="G243" s="79" t="s">
        <v>1149</v>
      </c>
      <c r="H243" s="80" t="s">
        <v>1150</v>
      </c>
      <c r="I243" s="90" t="s">
        <v>328</v>
      </c>
      <c r="J243" s="90">
        <v>12</v>
      </c>
      <c r="K243" s="79">
        <f t="shared" si="39"/>
        <v>371.19</v>
      </c>
      <c r="L243" s="79">
        <f t="shared" si="40"/>
        <v>371.19</v>
      </c>
      <c r="M243" s="31">
        <v>371.19</v>
      </c>
      <c r="N243" s="91"/>
      <c r="O243" s="90"/>
      <c r="P243" s="38"/>
      <c r="Q243" s="38"/>
      <c r="R243" s="38"/>
      <c r="S243" s="38"/>
      <c r="T243" s="79"/>
      <c r="U243" s="38"/>
      <c r="V243" s="79" t="s">
        <v>562</v>
      </c>
      <c r="W243" s="79" t="s">
        <v>563</v>
      </c>
      <c r="X243" s="80" t="s">
        <v>1039</v>
      </c>
      <c r="Y243" s="38"/>
    </row>
    <row r="244" s="7" customFormat="1" ht="87" customHeight="1" spans="1:25">
      <c r="A244" s="38">
        <v>225</v>
      </c>
      <c r="B244" s="123" t="s">
        <v>1151</v>
      </c>
      <c r="C244" s="79" t="s">
        <v>1152</v>
      </c>
      <c r="D244" s="79" t="s">
        <v>722</v>
      </c>
      <c r="E244" s="79" t="s">
        <v>834</v>
      </c>
      <c r="F244" s="79" t="s">
        <v>33</v>
      </c>
      <c r="G244" s="79" t="s">
        <v>1153</v>
      </c>
      <c r="H244" s="80" t="s">
        <v>1154</v>
      </c>
      <c r="I244" s="90" t="s">
        <v>328</v>
      </c>
      <c r="J244" s="90">
        <v>4.5</v>
      </c>
      <c r="K244" s="79">
        <f t="shared" si="39"/>
        <v>190</v>
      </c>
      <c r="L244" s="79">
        <f t="shared" si="40"/>
        <v>190</v>
      </c>
      <c r="M244" s="31">
        <v>190</v>
      </c>
      <c r="N244" s="91"/>
      <c r="O244" s="90"/>
      <c r="P244" s="38"/>
      <c r="Q244" s="38"/>
      <c r="R244" s="38"/>
      <c r="S244" s="38"/>
      <c r="T244" s="79"/>
      <c r="U244" s="38"/>
      <c r="V244" s="79" t="s">
        <v>1012</v>
      </c>
      <c r="W244" s="79" t="s">
        <v>854</v>
      </c>
      <c r="X244" s="79" t="s">
        <v>837</v>
      </c>
      <c r="Y244" s="38"/>
    </row>
    <row r="245" s="7" customFormat="1" ht="87" customHeight="1" spans="1:25">
      <c r="A245" s="38">
        <v>226</v>
      </c>
      <c r="B245" s="123" t="s">
        <v>1155</v>
      </c>
      <c r="C245" s="79" t="s">
        <v>1156</v>
      </c>
      <c r="D245" s="79" t="s">
        <v>722</v>
      </c>
      <c r="E245" s="79" t="s">
        <v>834</v>
      </c>
      <c r="F245" s="79" t="s">
        <v>33</v>
      </c>
      <c r="G245" s="79" t="s">
        <v>1157</v>
      </c>
      <c r="H245" s="80" t="s">
        <v>1158</v>
      </c>
      <c r="I245" s="90" t="s">
        <v>328</v>
      </c>
      <c r="J245" s="90">
        <v>10.7</v>
      </c>
      <c r="K245" s="79">
        <f t="shared" si="39"/>
        <v>321</v>
      </c>
      <c r="L245" s="79">
        <f t="shared" si="40"/>
        <v>321</v>
      </c>
      <c r="M245" s="31">
        <v>321</v>
      </c>
      <c r="N245" s="91"/>
      <c r="O245" s="90"/>
      <c r="P245" s="38"/>
      <c r="Q245" s="38"/>
      <c r="R245" s="38"/>
      <c r="S245" s="38"/>
      <c r="T245" s="79"/>
      <c r="U245" s="38"/>
      <c r="V245" s="79" t="s">
        <v>117</v>
      </c>
      <c r="W245" s="79" t="s">
        <v>612</v>
      </c>
      <c r="X245" s="80" t="s">
        <v>1039</v>
      </c>
      <c r="Y245" s="38"/>
    </row>
    <row r="246" s="7" customFormat="1" ht="87" customHeight="1" spans="1:25">
      <c r="A246" s="38">
        <v>227</v>
      </c>
      <c r="B246" s="123" t="s">
        <v>1159</v>
      </c>
      <c r="C246" s="79" t="s">
        <v>1160</v>
      </c>
      <c r="D246" s="79" t="s">
        <v>722</v>
      </c>
      <c r="E246" s="79" t="s">
        <v>834</v>
      </c>
      <c r="F246" s="79" t="s">
        <v>33</v>
      </c>
      <c r="G246" s="79" t="s">
        <v>1161</v>
      </c>
      <c r="H246" s="80" t="s">
        <v>1162</v>
      </c>
      <c r="I246" s="79" t="s">
        <v>328</v>
      </c>
      <c r="J246" s="79">
        <v>8.806</v>
      </c>
      <c r="K246" s="79">
        <f t="shared" si="39"/>
        <v>133</v>
      </c>
      <c r="L246" s="79">
        <v>133</v>
      </c>
      <c r="M246" s="79">
        <v>133</v>
      </c>
      <c r="N246" s="79"/>
      <c r="O246" s="79"/>
      <c r="P246" s="38"/>
      <c r="Q246" s="38"/>
      <c r="R246" s="38"/>
      <c r="S246" s="38"/>
      <c r="T246" s="79"/>
      <c r="U246" s="38"/>
      <c r="V246" s="31" t="s">
        <v>136</v>
      </c>
      <c r="W246" s="79" t="s">
        <v>137</v>
      </c>
      <c r="X246" s="80" t="s">
        <v>1133</v>
      </c>
      <c r="Y246" s="38"/>
    </row>
    <row r="247" s="7" customFormat="1" ht="87" customHeight="1" spans="1:25">
      <c r="A247" s="38">
        <v>228</v>
      </c>
      <c r="B247" s="123" t="s">
        <v>1163</v>
      </c>
      <c r="C247" s="31" t="s">
        <v>1164</v>
      </c>
      <c r="D247" s="79" t="s">
        <v>722</v>
      </c>
      <c r="E247" s="79" t="s">
        <v>834</v>
      </c>
      <c r="F247" s="79" t="s">
        <v>33</v>
      </c>
      <c r="G247" s="79" t="s">
        <v>841</v>
      </c>
      <c r="H247" s="80" t="s">
        <v>1165</v>
      </c>
      <c r="I247" s="90" t="s">
        <v>1166</v>
      </c>
      <c r="J247" s="90">
        <v>1</v>
      </c>
      <c r="K247" s="79">
        <f t="shared" si="39"/>
        <v>36</v>
      </c>
      <c r="L247" s="79">
        <f t="shared" ref="L247:L258" si="41">M247+N247+O247</f>
        <v>36</v>
      </c>
      <c r="M247" s="31">
        <v>36</v>
      </c>
      <c r="N247" s="91"/>
      <c r="O247" s="90"/>
      <c r="P247" s="38"/>
      <c r="Q247" s="38"/>
      <c r="R247" s="38"/>
      <c r="S247" s="38"/>
      <c r="T247" s="79"/>
      <c r="U247" s="38"/>
      <c r="V247" s="79" t="s">
        <v>43</v>
      </c>
      <c r="W247" s="79" t="s">
        <v>1167</v>
      </c>
      <c r="X247" s="80" t="s">
        <v>1168</v>
      </c>
      <c r="Y247" s="38"/>
    </row>
    <row r="248" s="7" customFormat="1" ht="87" customHeight="1" spans="1:25">
      <c r="A248" s="38">
        <v>229</v>
      </c>
      <c r="B248" s="123" t="s">
        <v>1169</v>
      </c>
      <c r="C248" s="31" t="s">
        <v>1170</v>
      </c>
      <c r="D248" s="79" t="s">
        <v>722</v>
      </c>
      <c r="E248" s="79" t="s">
        <v>834</v>
      </c>
      <c r="F248" s="79" t="s">
        <v>33</v>
      </c>
      <c r="G248" s="79" t="s">
        <v>905</v>
      </c>
      <c r="H248" s="80" t="s">
        <v>1171</v>
      </c>
      <c r="I248" s="90" t="s">
        <v>1166</v>
      </c>
      <c r="J248" s="90">
        <v>1</v>
      </c>
      <c r="K248" s="79">
        <f t="shared" si="39"/>
        <v>46</v>
      </c>
      <c r="L248" s="79">
        <f t="shared" si="41"/>
        <v>46</v>
      </c>
      <c r="M248" s="31">
        <v>46</v>
      </c>
      <c r="N248" s="91"/>
      <c r="O248" s="90"/>
      <c r="P248" s="38"/>
      <c r="Q248" s="38"/>
      <c r="R248" s="38"/>
      <c r="S248" s="38"/>
      <c r="T248" s="79"/>
      <c r="U248" s="38"/>
      <c r="V248" s="79" t="s">
        <v>196</v>
      </c>
      <c r="W248" s="79" t="s">
        <v>634</v>
      </c>
      <c r="X248" s="80" t="s">
        <v>1168</v>
      </c>
      <c r="Y248" s="38"/>
    </row>
    <row r="249" s="7" customFormat="1" ht="87" customHeight="1" spans="1:25">
      <c r="A249" s="38">
        <v>230</v>
      </c>
      <c r="B249" s="123" t="s">
        <v>1172</v>
      </c>
      <c r="C249" s="31" t="s">
        <v>1173</v>
      </c>
      <c r="D249" s="79" t="s">
        <v>722</v>
      </c>
      <c r="E249" s="79" t="s">
        <v>834</v>
      </c>
      <c r="F249" s="79" t="s">
        <v>33</v>
      </c>
      <c r="G249" s="79" t="s">
        <v>1174</v>
      </c>
      <c r="H249" s="80" t="s">
        <v>1175</v>
      </c>
      <c r="I249" s="90" t="s">
        <v>1166</v>
      </c>
      <c r="J249" s="90">
        <v>1</v>
      </c>
      <c r="K249" s="79">
        <f t="shared" si="39"/>
        <v>36</v>
      </c>
      <c r="L249" s="79">
        <f t="shared" si="41"/>
        <v>36</v>
      </c>
      <c r="M249" s="31">
        <v>36</v>
      </c>
      <c r="N249" s="91"/>
      <c r="O249" s="90"/>
      <c r="P249" s="38"/>
      <c r="Q249" s="38"/>
      <c r="R249" s="38"/>
      <c r="S249" s="38"/>
      <c r="T249" s="79"/>
      <c r="U249" s="38"/>
      <c r="V249" s="79" t="s">
        <v>126</v>
      </c>
      <c r="W249" s="31" t="s">
        <v>127</v>
      </c>
      <c r="X249" s="80" t="s">
        <v>1168</v>
      </c>
      <c r="Y249" s="38"/>
    </row>
    <row r="250" s="7" customFormat="1" ht="87" customHeight="1" spans="1:25">
      <c r="A250" s="38">
        <v>231</v>
      </c>
      <c r="B250" s="123" t="s">
        <v>1176</v>
      </c>
      <c r="C250" s="31" t="s">
        <v>1177</v>
      </c>
      <c r="D250" s="79" t="s">
        <v>722</v>
      </c>
      <c r="E250" s="79" t="s">
        <v>834</v>
      </c>
      <c r="F250" s="79" t="s">
        <v>33</v>
      </c>
      <c r="G250" s="79" t="s">
        <v>894</v>
      </c>
      <c r="H250" s="80" t="s">
        <v>1178</v>
      </c>
      <c r="I250" s="90" t="s">
        <v>1166</v>
      </c>
      <c r="J250" s="90">
        <v>2</v>
      </c>
      <c r="K250" s="79">
        <f t="shared" si="39"/>
        <v>75.5</v>
      </c>
      <c r="L250" s="79">
        <f t="shared" si="41"/>
        <v>75.5</v>
      </c>
      <c r="M250" s="31">
        <v>75.5</v>
      </c>
      <c r="N250" s="91"/>
      <c r="O250" s="90"/>
      <c r="P250" s="38"/>
      <c r="Q250" s="38"/>
      <c r="R250" s="38"/>
      <c r="S250" s="38"/>
      <c r="T250" s="79"/>
      <c r="U250" s="38"/>
      <c r="V250" s="79" t="s">
        <v>117</v>
      </c>
      <c r="W250" s="75" t="s">
        <v>612</v>
      </c>
      <c r="X250" s="80" t="s">
        <v>1168</v>
      </c>
      <c r="Y250" s="38"/>
    </row>
    <row r="251" s="7" customFormat="1" ht="87" customHeight="1" spans="1:25">
      <c r="A251" s="38">
        <v>232</v>
      </c>
      <c r="B251" s="123" t="s">
        <v>1179</v>
      </c>
      <c r="C251" s="31" t="s">
        <v>1180</v>
      </c>
      <c r="D251" s="79" t="s">
        <v>722</v>
      </c>
      <c r="E251" s="79" t="s">
        <v>834</v>
      </c>
      <c r="F251" s="79" t="s">
        <v>33</v>
      </c>
      <c r="G251" s="79" t="s">
        <v>1181</v>
      </c>
      <c r="H251" s="80" t="s">
        <v>1182</v>
      </c>
      <c r="I251" s="90" t="s">
        <v>1166</v>
      </c>
      <c r="J251" s="90">
        <v>1</v>
      </c>
      <c r="K251" s="79">
        <f t="shared" si="39"/>
        <v>58.5</v>
      </c>
      <c r="L251" s="79">
        <f t="shared" si="41"/>
        <v>58.5</v>
      </c>
      <c r="M251" s="31">
        <v>58.5</v>
      </c>
      <c r="N251" s="91"/>
      <c r="O251" s="90"/>
      <c r="P251" s="38"/>
      <c r="Q251" s="38"/>
      <c r="R251" s="38"/>
      <c r="S251" s="38"/>
      <c r="T251" s="79"/>
      <c r="U251" s="38"/>
      <c r="V251" s="79" t="s">
        <v>61</v>
      </c>
      <c r="W251" s="79" t="s">
        <v>62</v>
      </c>
      <c r="X251" s="80" t="s">
        <v>1168</v>
      </c>
      <c r="Y251" s="38"/>
    </row>
    <row r="252" s="7" customFormat="1" ht="87" customHeight="1" spans="1:25">
      <c r="A252" s="38">
        <v>233</v>
      </c>
      <c r="B252" s="123" t="s">
        <v>1183</v>
      </c>
      <c r="C252" s="31" t="s">
        <v>1184</v>
      </c>
      <c r="D252" s="79" t="s">
        <v>722</v>
      </c>
      <c r="E252" s="79" t="s">
        <v>834</v>
      </c>
      <c r="F252" s="79" t="s">
        <v>33</v>
      </c>
      <c r="G252" s="79" t="s">
        <v>865</v>
      </c>
      <c r="H252" s="80" t="s">
        <v>1185</v>
      </c>
      <c r="I252" s="90" t="s">
        <v>1166</v>
      </c>
      <c r="J252" s="90">
        <v>1</v>
      </c>
      <c r="K252" s="79">
        <f t="shared" si="39"/>
        <v>36</v>
      </c>
      <c r="L252" s="79">
        <f t="shared" si="41"/>
        <v>36</v>
      </c>
      <c r="M252" s="31">
        <v>36</v>
      </c>
      <c r="N252" s="91"/>
      <c r="O252" s="90"/>
      <c r="P252" s="38"/>
      <c r="Q252" s="38"/>
      <c r="R252" s="38"/>
      <c r="S252" s="38"/>
      <c r="T252" s="79"/>
      <c r="U252" s="38"/>
      <c r="V252" s="79" t="s">
        <v>220</v>
      </c>
      <c r="W252" s="75" t="s">
        <v>221</v>
      </c>
      <c r="X252" s="80" t="s">
        <v>1168</v>
      </c>
      <c r="Y252" s="38"/>
    </row>
    <row r="253" s="7" customFormat="1" ht="87" customHeight="1" spans="1:25">
      <c r="A253" s="38">
        <v>234</v>
      </c>
      <c r="B253" s="123" t="s">
        <v>1186</v>
      </c>
      <c r="C253" s="31" t="s">
        <v>1187</v>
      </c>
      <c r="D253" s="79" t="s">
        <v>722</v>
      </c>
      <c r="E253" s="79" t="s">
        <v>834</v>
      </c>
      <c r="F253" s="79" t="s">
        <v>33</v>
      </c>
      <c r="G253" s="79" t="s">
        <v>821</v>
      </c>
      <c r="H253" s="80" t="s">
        <v>1188</v>
      </c>
      <c r="I253" s="90" t="s">
        <v>1166</v>
      </c>
      <c r="J253" s="90">
        <v>1</v>
      </c>
      <c r="K253" s="79">
        <f t="shared" si="39"/>
        <v>36</v>
      </c>
      <c r="L253" s="79">
        <f t="shared" si="41"/>
        <v>36</v>
      </c>
      <c r="M253" s="31">
        <v>36</v>
      </c>
      <c r="N253" s="91"/>
      <c r="O253" s="90"/>
      <c r="P253" s="38"/>
      <c r="Q253" s="38"/>
      <c r="R253" s="38"/>
      <c r="S253" s="38"/>
      <c r="T253" s="79"/>
      <c r="U253" s="38"/>
      <c r="V253" s="79" t="s">
        <v>55</v>
      </c>
      <c r="W253" s="79" t="s">
        <v>56</v>
      </c>
      <c r="X253" s="80" t="s">
        <v>1168</v>
      </c>
      <c r="Y253" s="38"/>
    </row>
    <row r="254" s="7" customFormat="1" ht="87" customHeight="1" spans="1:25">
      <c r="A254" s="38">
        <v>235</v>
      </c>
      <c r="B254" s="123" t="s">
        <v>1189</v>
      </c>
      <c r="C254" s="31" t="s">
        <v>1190</v>
      </c>
      <c r="D254" s="79" t="s">
        <v>722</v>
      </c>
      <c r="E254" s="79" t="s">
        <v>834</v>
      </c>
      <c r="F254" s="79" t="s">
        <v>33</v>
      </c>
      <c r="G254" s="79" t="s">
        <v>1191</v>
      </c>
      <c r="H254" s="80" t="s">
        <v>1192</v>
      </c>
      <c r="I254" s="90" t="s">
        <v>1166</v>
      </c>
      <c r="J254" s="90">
        <v>1</v>
      </c>
      <c r="K254" s="79">
        <f t="shared" si="39"/>
        <v>36</v>
      </c>
      <c r="L254" s="79">
        <f t="shared" si="41"/>
        <v>36</v>
      </c>
      <c r="M254" s="31">
        <v>36</v>
      </c>
      <c r="N254" s="91"/>
      <c r="O254" s="90"/>
      <c r="P254" s="38"/>
      <c r="Q254" s="38"/>
      <c r="R254" s="38"/>
      <c r="S254" s="38"/>
      <c r="T254" s="79"/>
      <c r="U254" s="38"/>
      <c r="V254" s="79" t="s">
        <v>1193</v>
      </c>
      <c r="W254" s="124" t="s">
        <v>74</v>
      </c>
      <c r="X254" s="80" t="s">
        <v>1168</v>
      </c>
      <c r="Y254" s="38"/>
    </row>
    <row r="255" s="7" customFormat="1" ht="87" customHeight="1" spans="1:25">
      <c r="A255" s="38">
        <v>236</v>
      </c>
      <c r="B255" s="123" t="s">
        <v>1194</v>
      </c>
      <c r="C255" s="31" t="s">
        <v>1195</v>
      </c>
      <c r="D255" s="79" t="s">
        <v>722</v>
      </c>
      <c r="E255" s="79" t="s">
        <v>834</v>
      </c>
      <c r="F255" s="79" t="s">
        <v>33</v>
      </c>
      <c r="G255" s="79" t="s">
        <v>874</v>
      </c>
      <c r="H255" s="80" t="s">
        <v>1196</v>
      </c>
      <c r="I255" s="90" t="s">
        <v>1166</v>
      </c>
      <c r="J255" s="90">
        <v>2</v>
      </c>
      <c r="K255" s="79">
        <f t="shared" si="39"/>
        <v>72</v>
      </c>
      <c r="L255" s="79">
        <f t="shared" si="41"/>
        <v>72</v>
      </c>
      <c r="M255" s="31">
        <v>72</v>
      </c>
      <c r="N255" s="91"/>
      <c r="O255" s="90"/>
      <c r="P255" s="38"/>
      <c r="Q255" s="38"/>
      <c r="R255" s="38"/>
      <c r="S255" s="38"/>
      <c r="T255" s="79"/>
      <c r="U255" s="38"/>
      <c r="V255" s="79" t="s">
        <v>562</v>
      </c>
      <c r="W255" s="75" t="s">
        <v>563</v>
      </c>
      <c r="X255" s="80" t="s">
        <v>1168</v>
      </c>
      <c r="Y255" s="38"/>
    </row>
    <row r="256" s="7" customFormat="1" ht="87" customHeight="1" spans="1:25">
      <c r="A256" s="38">
        <v>237</v>
      </c>
      <c r="B256" s="123" t="s">
        <v>1197</v>
      </c>
      <c r="C256" s="31" t="s">
        <v>1198</v>
      </c>
      <c r="D256" s="79" t="s">
        <v>722</v>
      </c>
      <c r="E256" s="79" t="s">
        <v>834</v>
      </c>
      <c r="F256" s="79" t="s">
        <v>33</v>
      </c>
      <c r="G256" s="79" t="s">
        <v>1199</v>
      </c>
      <c r="H256" s="80" t="s">
        <v>1200</v>
      </c>
      <c r="I256" s="90" t="s">
        <v>1166</v>
      </c>
      <c r="J256" s="90">
        <v>1</v>
      </c>
      <c r="K256" s="79">
        <f t="shared" si="39"/>
        <v>36</v>
      </c>
      <c r="L256" s="79">
        <f t="shared" si="41"/>
        <v>36</v>
      </c>
      <c r="M256" s="31">
        <v>36</v>
      </c>
      <c r="N256" s="91"/>
      <c r="O256" s="90"/>
      <c r="P256" s="38"/>
      <c r="Q256" s="38"/>
      <c r="R256" s="38"/>
      <c r="S256" s="38"/>
      <c r="T256" s="79"/>
      <c r="U256" s="38"/>
      <c r="V256" s="79" t="s">
        <v>96</v>
      </c>
      <c r="W256" s="79" t="s">
        <v>97</v>
      </c>
      <c r="X256" s="80" t="s">
        <v>1168</v>
      </c>
      <c r="Y256" s="38"/>
    </row>
    <row r="257" s="7" customFormat="1" ht="87" customHeight="1" spans="1:25">
      <c r="A257" s="38">
        <v>238</v>
      </c>
      <c r="B257" s="123" t="s">
        <v>1201</v>
      </c>
      <c r="C257" s="31" t="s">
        <v>1202</v>
      </c>
      <c r="D257" s="79" t="s">
        <v>722</v>
      </c>
      <c r="E257" s="79" t="s">
        <v>834</v>
      </c>
      <c r="F257" s="79" t="s">
        <v>33</v>
      </c>
      <c r="G257" s="79" t="s">
        <v>881</v>
      </c>
      <c r="H257" s="80" t="s">
        <v>1203</v>
      </c>
      <c r="I257" s="90" t="s">
        <v>1166</v>
      </c>
      <c r="J257" s="90">
        <v>1</v>
      </c>
      <c r="K257" s="79">
        <f t="shared" si="39"/>
        <v>36</v>
      </c>
      <c r="L257" s="79">
        <f t="shared" si="41"/>
        <v>36</v>
      </c>
      <c r="M257" s="31">
        <v>36</v>
      </c>
      <c r="N257" s="91"/>
      <c r="O257" s="90"/>
      <c r="P257" s="38"/>
      <c r="Q257" s="38"/>
      <c r="R257" s="38"/>
      <c r="S257" s="38"/>
      <c r="T257" s="79"/>
      <c r="U257" s="38"/>
      <c r="V257" s="79" t="s">
        <v>67</v>
      </c>
      <c r="W257" s="79" t="s">
        <v>1087</v>
      </c>
      <c r="X257" s="80" t="s">
        <v>1168</v>
      </c>
      <c r="Y257" s="38"/>
    </row>
    <row r="258" s="7" customFormat="1" ht="87" customHeight="1" spans="1:25">
      <c r="A258" s="38">
        <v>239</v>
      </c>
      <c r="B258" s="123" t="s">
        <v>1204</v>
      </c>
      <c r="C258" s="31" t="s">
        <v>1205</v>
      </c>
      <c r="D258" s="79" t="s">
        <v>722</v>
      </c>
      <c r="E258" s="79" t="s">
        <v>834</v>
      </c>
      <c r="F258" s="79" t="s">
        <v>33</v>
      </c>
      <c r="G258" s="79" t="s">
        <v>1206</v>
      </c>
      <c r="H258" s="80" t="s">
        <v>1207</v>
      </c>
      <c r="I258" s="90" t="s">
        <v>1166</v>
      </c>
      <c r="J258" s="90">
        <v>1</v>
      </c>
      <c r="K258" s="79">
        <f t="shared" si="39"/>
        <v>36</v>
      </c>
      <c r="L258" s="79">
        <f t="shared" si="41"/>
        <v>36</v>
      </c>
      <c r="M258" s="31">
        <v>36</v>
      </c>
      <c r="N258" s="91"/>
      <c r="O258" s="90"/>
      <c r="P258" s="38"/>
      <c r="Q258" s="38"/>
      <c r="R258" s="38"/>
      <c r="S258" s="38"/>
      <c r="T258" s="79"/>
      <c r="U258" s="38"/>
      <c r="V258" s="79" t="s">
        <v>909</v>
      </c>
      <c r="W258" s="31" t="s">
        <v>910</v>
      </c>
      <c r="X258" s="80" t="s">
        <v>1168</v>
      </c>
      <c r="Y258" s="38"/>
    </row>
    <row r="259" s="4" customFormat="1" ht="25" customHeight="1" spans="1:25">
      <c r="A259" s="32" t="s">
        <v>1208</v>
      </c>
      <c r="B259" s="33" t="s">
        <v>1209</v>
      </c>
      <c r="C259" s="34"/>
      <c r="D259" s="35"/>
      <c r="E259" s="35"/>
      <c r="F259" s="35"/>
      <c r="G259" s="36"/>
      <c r="H259" s="37"/>
      <c r="I259" s="37"/>
      <c r="J259" s="37"/>
      <c r="K259" s="46">
        <f>L259+S259+T259+U259</f>
        <v>598.5</v>
      </c>
      <c r="L259" s="46">
        <f>M259+N259+O259+P259+Q259+R259</f>
        <v>598.5</v>
      </c>
      <c r="M259" s="47">
        <f t="shared" ref="M259:M263" si="42">SUM(M260)</f>
        <v>598.5</v>
      </c>
      <c r="N259" s="47">
        <f t="shared" ref="N259:U259" si="43">SUM(N260)</f>
        <v>0</v>
      </c>
      <c r="O259" s="47">
        <f t="shared" si="43"/>
        <v>0</v>
      </c>
      <c r="P259" s="47">
        <f t="shared" si="43"/>
        <v>0</v>
      </c>
      <c r="Q259" s="47">
        <f t="shared" si="43"/>
        <v>0</v>
      </c>
      <c r="R259" s="47">
        <f t="shared" si="43"/>
        <v>0</v>
      </c>
      <c r="S259" s="47">
        <f t="shared" si="43"/>
        <v>0</v>
      </c>
      <c r="T259" s="47">
        <f t="shared" si="43"/>
        <v>0</v>
      </c>
      <c r="U259" s="47">
        <f t="shared" si="43"/>
        <v>0</v>
      </c>
      <c r="V259" s="60"/>
      <c r="W259" s="60"/>
      <c r="X259" s="61"/>
      <c r="Y259" s="61"/>
    </row>
    <row r="260" s="1" customFormat="1" ht="54" spans="1:25">
      <c r="A260" s="38">
        <v>240</v>
      </c>
      <c r="B260" s="38" t="s">
        <v>1210</v>
      </c>
      <c r="C260" s="38" t="s">
        <v>1211</v>
      </c>
      <c r="D260" s="38" t="s">
        <v>1209</v>
      </c>
      <c r="E260" s="38" t="s">
        <v>1212</v>
      </c>
      <c r="F260" s="38" t="s">
        <v>33</v>
      </c>
      <c r="G260" s="38" t="s">
        <v>1213</v>
      </c>
      <c r="H260" s="39" t="s">
        <v>1214</v>
      </c>
      <c r="I260" s="38" t="s">
        <v>1215</v>
      </c>
      <c r="J260" s="38">
        <v>598.5</v>
      </c>
      <c r="K260" s="56">
        <f t="shared" ref="K260:K264" si="44">L260+S260+T260+U260</f>
        <v>598.5</v>
      </c>
      <c r="L260" s="56">
        <f t="shared" ref="L260:L264" si="45">M260+N260+O260+P260+Q260+R260</f>
        <v>598.5</v>
      </c>
      <c r="M260" s="48">
        <v>598.5</v>
      </c>
      <c r="N260" s="48"/>
      <c r="O260" s="48"/>
      <c r="P260" s="48"/>
      <c r="Q260" s="48"/>
      <c r="R260" s="48"/>
      <c r="S260" s="48"/>
      <c r="T260" s="48"/>
      <c r="U260" s="48"/>
      <c r="V260" s="96" t="s">
        <v>693</v>
      </c>
      <c r="W260" s="38" t="s">
        <v>594</v>
      </c>
      <c r="X260" s="94" t="s">
        <v>1216</v>
      </c>
      <c r="Y260" s="54"/>
    </row>
    <row r="261" s="4" customFormat="1" ht="25" customHeight="1" spans="1:25">
      <c r="A261" s="32" t="s">
        <v>1217</v>
      </c>
      <c r="B261" s="33" t="s">
        <v>1218</v>
      </c>
      <c r="C261" s="34"/>
      <c r="D261" s="35"/>
      <c r="E261" s="35"/>
      <c r="F261" s="35"/>
      <c r="G261" s="36"/>
      <c r="H261" s="37"/>
      <c r="I261" s="37"/>
      <c r="J261" s="37"/>
      <c r="K261" s="46">
        <f t="shared" si="44"/>
        <v>4401</v>
      </c>
      <c r="L261" s="46">
        <f t="shared" si="45"/>
        <v>4401</v>
      </c>
      <c r="M261" s="47">
        <f t="shared" si="42"/>
        <v>4401</v>
      </c>
      <c r="N261" s="47">
        <f t="shared" ref="N261:U261" si="46">SUM(N262)</f>
        <v>0</v>
      </c>
      <c r="O261" s="47">
        <f t="shared" si="46"/>
        <v>0</v>
      </c>
      <c r="P261" s="47">
        <f t="shared" si="46"/>
        <v>0</v>
      </c>
      <c r="Q261" s="47">
        <f t="shared" si="46"/>
        <v>0</v>
      </c>
      <c r="R261" s="47">
        <f t="shared" si="46"/>
        <v>0</v>
      </c>
      <c r="S261" s="47">
        <f t="shared" si="46"/>
        <v>0</v>
      </c>
      <c r="T261" s="47">
        <f t="shared" si="46"/>
        <v>0</v>
      </c>
      <c r="U261" s="47">
        <f t="shared" si="46"/>
        <v>0</v>
      </c>
      <c r="V261" s="60"/>
      <c r="W261" s="60"/>
      <c r="X261" s="61"/>
      <c r="Y261" s="61"/>
    </row>
    <row r="262" s="5" customFormat="1" ht="72.95" customHeight="1" spans="1:25">
      <c r="A262" s="38">
        <v>241</v>
      </c>
      <c r="B262" s="38" t="s">
        <v>1219</v>
      </c>
      <c r="C262" s="38" t="s">
        <v>1220</v>
      </c>
      <c r="D262" s="38" t="s">
        <v>1218</v>
      </c>
      <c r="E262" s="38" t="s">
        <v>1221</v>
      </c>
      <c r="F262" s="38" t="s">
        <v>33</v>
      </c>
      <c r="G262" s="38" t="s">
        <v>1222</v>
      </c>
      <c r="H262" s="39" t="s">
        <v>1223</v>
      </c>
      <c r="I262" s="38" t="s">
        <v>1224</v>
      </c>
      <c r="J262" s="38">
        <v>11250</v>
      </c>
      <c r="K262" s="56">
        <f t="shared" si="44"/>
        <v>4401</v>
      </c>
      <c r="L262" s="56">
        <f t="shared" si="45"/>
        <v>4401</v>
      </c>
      <c r="M262" s="48">
        <v>4401</v>
      </c>
      <c r="N262" s="48"/>
      <c r="O262" s="48"/>
      <c r="P262" s="48"/>
      <c r="Q262" s="48"/>
      <c r="R262" s="48"/>
      <c r="S262" s="48"/>
      <c r="T262" s="48"/>
      <c r="U262" s="48"/>
      <c r="V262" s="38" t="s">
        <v>1225</v>
      </c>
      <c r="W262" s="38" t="s">
        <v>1226</v>
      </c>
      <c r="X262" s="39" t="s">
        <v>1227</v>
      </c>
      <c r="Y262" s="38"/>
    </row>
    <row r="263" s="4" customFormat="1" ht="25" customHeight="1" spans="1:25">
      <c r="A263" s="32" t="s">
        <v>1228</v>
      </c>
      <c r="B263" s="33" t="s">
        <v>1229</v>
      </c>
      <c r="C263" s="34"/>
      <c r="D263" s="35"/>
      <c r="E263" s="35"/>
      <c r="F263" s="35"/>
      <c r="G263" s="36"/>
      <c r="H263" s="37"/>
      <c r="I263" s="37"/>
      <c r="J263" s="37"/>
      <c r="K263" s="46">
        <f t="shared" si="44"/>
        <v>77.29</v>
      </c>
      <c r="L263" s="46">
        <f t="shared" si="45"/>
        <v>77.29</v>
      </c>
      <c r="M263" s="47">
        <f t="shared" si="42"/>
        <v>0</v>
      </c>
      <c r="N263" s="47">
        <f t="shared" ref="N263:U263" si="47">SUM(N264)</f>
        <v>0</v>
      </c>
      <c r="O263" s="47">
        <f t="shared" si="47"/>
        <v>77.29</v>
      </c>
      <c r="P263" s="47">
        <f t="shared" si="47"/>
        <v>0</v>
      </c>
      <c r="Q263" s="47">
        <f t="shared" si="47"/>
        <v>0</v>
      </c>
      <c r="R263" s="47">
        <f t="shared" si="47"/>
        <v>0</v>
      </c>
      <c r="S263" s="47">
        <f t="shared" si="47"/>
        <v>0</v>
      </c>
      <c r="T263" s="47">
        <f t="shared" si="47"/>
        <v>0</v>
      </c>
      <c r="U263" s="47">
        <f t="shared" si="47"/>
        <v>0</v>
      </c>
      <c r="V263" s="60"/>
      <c r="W263" s="60"/>
      <c r="X263" s="61"/>
      <c r="Y263" s="61"/>
    </row>
    <row r="264" s="1" customFormat="1" ht="72" customHeight="1" spans="1:25">
      <c r="A264" s="38">
        <v>242</v>
      </c>
      <c r="B264" s="38" t="s">
        <v>1230</v>
      </c>
      <c r="C264" s="41" t="s">
        <v>1231</v>
      </c>
      <c r="D264" s="41" t="s">
        <v>1229</v>
      </c>
      <c r="E264" s="41" t="s">
        <v>1232</v>
      </c>
      <c r="F264" s="41" t="s">
        <v>33</v>
      </c>
      <c r="G264" s="41" t="s">
        <v>580</v>
      </c>
      <c r="H264" s="42" t="s">
        <v>1233</v>
      </c>
      <c r="I264" s="41" t="s">
        <v>582</v>
      </c>
      <c r="J264" s="41">
        <v>15458</v>
      </c>
      <c r="K264" s="56">
        <f t="shared" si="44"/>
        <v>77.29</v>
      </c>
      <c r="L264" s="56">
        <f t="shared" si="45"/>
        <v>77.29</v>
      </c>
      <c r="M264" s="48"/>
      <c r="N264" s="48"/>
      <c r="O264" s="48">
        <v>77.29</v>
      </c>
      <c r="P264" s="48"/>
      <c r="Q264" s="48"/>
      <c r="R264" s="48"/>
      <c r="S264" s="48"/>
      <c r="T264" s="48"/>
      <c r="U264" s="48"/>
      <c r="V264" s="38" t="s">
        <v>312</v>
      </c>
      <c r="W264" s="38" t="s">
        <v>313</v>
      </c>
      <c r="X264" s="94" t="s">
        <v>1234</v>
      </c>
      <c r="Y264" s="38" t="s">
        <v>339</v>
      </c>
    </row>
  </sheetData>
  <autoFilter ref="A5:Y264">
    <extLst/>
  </autoFilter>
  <mergeCells count="203">
    <mergeCell ref="A1:Y1"/>
    <mergeCell ref="K2:U2"/>
    <mergeCell ref="L3:R3"/>
    <mergeCell ref="A5:H5"/>
    <mergeCell ref="B6:C6"/>
    <mergeCell ref="B129:C129"/>
    <mergeCell ref="B140:C140"/>
    <mergeCell ref="B259:C259"/>
    <mergeCell ref="B261:C261"/>
    <mergeCell ref="B263:C263"/>
    <mergeCell ref="A2:A4"/>
    <mergeCell ref="A132:A133"/>
    <mergeCell ref="A159:A161"/>
    <mergeCell ref="A162:A163"/>
    <mergeCell ref="A164:A167"/>
    <mergeCell ref="A198:A199"/>
    <mergeCell ref="A200:A202"/>
    <mergeCell ref="A203:A204"/>
    <mergeCell ref="B2:B4"/>
    <mergeCell ref="B132:B133"/>
    <mergeCell ref="B159:B161"/>
    <mergeCell ref="B162:B163"/>
    <mergeCell ref="B164:B167"/>
    <mergeCell ref="B198:B199"/>
    <mergeCell ref="B200:B202"/>
    <mergeCell ref="B203:B204"/>
    <mergeCell ref="C2:C4"/>
    <mergeCell ref="C132:C133"/>
    <mergeCell ref="C159:C161"/>
    <mergeCell ref="C162:C163"/>
    <mergeCell ref="C164:C167"/>
    <mergeCell ref="C198:C199"/>
    <mergeCell ref="C200:C202"/>
    <mergeCell ref="C203:C204"/>
    <mergeCell ref="D2:D4"/>
    <mergeCell ref="D132:D133"/>
    <mergeCell ref="D159:D161"/>
    <mergeCell ref="D162:D163"/>
    <mergeCell ref="D164:D167"/>
    <mergeCell ref="D198:D199"/>
    <mergeCell ref="D200:D202"/>
    <mergeCell ref="D203:D204"/>
    <mergeCell ref="E2:E4"/>
    <mergeCell ref="E132:E133"/>
    <mergeCell ref="E159:E161"/>
    <mergeCell ref="E162:E163"/>
    <mergeCell ref="E164:E167"/>
    <mergeCell ref="E198:E199"/>
    <mergeCell ref="E200:E202"/>
    <mergeCell ref="E203:E204"/>
    <mergeCell ref="F2:F4"/>
    <mergeCell ref="F132:F133"/>
    <mergeCell ref="F159:F161"/>
    <mergeCell ref="F162:F163"/>
    <mergeCell ref="F164:F167"/>
    <mergeCell ref="F198:F199"/>
    <mergeCell ref="F200:F202"/>
    <mergeCell ref="F203:F204"/>
    <mergeCell ref="G2:G4"/>
    <mergeCell ref="G132:G133"/>
    <mergeCell ref="G159:G161"/>
    <mergeCell ref="G162:G163"/>
    <mergeCell ref="G164:G167"/>
    <mergeCell ref="G198:G199"/>
    <mergeCell ref="G200:G202"/>
    <mergeCell ref="G203:G204"/>
    <mergeCell ref="H2:H4"/>
    <mergeCell ref="H132:H133"/>
    <mergeCell ref="H159:H161"/>
    <mergeCell ref="H162:H163"/>
    <mergeCell ref="H164:H167"/>
    <mergeCell ref="H198:H199"/>
    <mergeCell ref="H200:H202"/>
    <mergeCell ref="H203:H204"/>
    <mergeCell ref="I2:I4"/>
    <mergeCell ref="I132:I133"/>
    <mergeCell ref="I159:I161"/>
    <mergeCell ref="I162:I163"/>
    <mergeCell ref="I164:I167"/>
    <mergeCell ref="I198:I199"/>
    <mergeCell ref="I200:I202"/>
    <mergeCell ref="I203:I204"/>
    <mergeCell ref="J2:J4"/>
    <mergeCell ref="J132:J133"/>
    <mergeCell ref="J159:J161"/>
    <mergeCell ref="J162:J163"/>
    <mergeCell ref="J164:J167"/>
    <mergeCell ref="J198:J199"/>
    <mergeCell ref="J200:J202"/>
    <mergeCell ref="J203:J204"/>
    <mergeCell ref="K3:K4"/>
    <mergeCell ref="K132:K133"/>
    <mergeCell ref="K159:K161"/>
    <mergeCell ref="K162:K163"/>
    <mergeCell ref="K164:K167"/>
    <mergeCell ref="K198:K199"/>
    <mergeCell ref="K200:K202"/>
    <mergeCell ref="K203:K204"/>
    <mergeCell ref="L132:L133"/>
    <mergeCell ref="L159:L161"/>
    <mergeCell ref="L162:L163"/>
    <mergeCell ref="L164:L167"/>
    <mergeCell ref="L198:L199"/>
    <mergeCell ref="L200:L202"/>
    <mergeCell ref="L203:L204"/>
    <mergeCell ref="M132:M133"/>
    <mergeCell ref="M159:M161"/>
    <mergeCell ref="M162:M163"/>
    <mergeCell ref="M164:M167"/>
    <mergeCell ref="M198:M199"/>
    <mergeCell ref="M200:M202"/>
    <mergeCell ref="M203:M204"/>
    <mergeCell ref="N132:N133"/>
    <mergeCell ref="N159:N161"/>
    <mergeCell ref="N162:N163"/>
    <mergeCell ref="N164:N167"/>
    <mergeCell ref="N198:N199"/>
    <mergeCell ref="N200:N202"/>
    <mergeCell ref="N203:N204"/>
    <mergeCell ref="O132:O133"/>
    <mergeCell ref="O159:O161"/>
    <mergeCell ref="O162:O163"/>
    <mergeCell ref="O164:O167"/>
    <mergeCell ref="O198:O199"/>
    <mergeCell ref="O200:O202"/>
    <mergeCell ref="O203:O204"/>
    <mergeCell ref="P132:P133"/>
    <mergeCell ref="P159:P161"/>
    <mergeCell ref="P162:P163"/>
    <mergeCell ref="P164:P167"/>
    <mergeCell ref="P198:P199"/>
    <mergeCell ref="P200:P202"/>
    <mergeCell ref="P203:P204"/>
    <mergeCell ref="Q132:Q133"/>
    <mergeCell ref="Q159:Q161"/>
    <mergeCell ref="Q162:Q163"/>
    <mergeCell ref="Q164:Q167"/>
    <mergeCell ref="Q198:Q199"/>
    <mergeCell ref="Q200:Q202"/>
    <mergeCell ref="Q203:Q204"/>
    <mergeCell ref="R132:R133"/>
    <mergeCell ref="R159:R161"/>
    <mergeCell ref="R162:R163"/>
    <mergeCell ref="R164:R167"/>
    <mergeCell ref="R198:R199"/>
    <mergeCell ref="R200:R202"/>
    <mergeCell ref="R203:R204"/>
    <mergeCell ref="S3:S4"/>
    <mergeCell ref="S132:S133"/>
    <mergeCell ref="S159:S161"/>
    <mergeCell ref="S162:S163"/>
    <mergeCell ref="S164:S167"/>
    <mergeCell ref="S198:S199"/>
    <mergeCell ref="S200:S202"/>
    <mergeCell ref="S203:S204"/>
    <mergeCell ref="T3:T4"/>
    <mergeCell ref="T132:T133"/>
    <mergeCell ref="T159:T161"/>
    <mergeCell ref="T162:T163"/>
    <mergeCell ref="T164:T167"/>
    <mergeCell ref="T198:T199"/>
    <mergeCell ref="T200:T202"/>
    <mergeCell ref="T203:T204"/>
    <mergeCell ref="U3:U4"/>
    <mergeCell ref="U132:U133"/>
    <mergeCell ref="U159:U161"/>
    <mergeCell ref="U162:U163"/>
    <mergeCell ref="U164:U167"/>
    <mergeCell ref="U198:U199"/>
    <mergeCell ref="U200:U202"/>
    <mergeCell ref="U203:U204"/>
    <mergeCell ref="V2:V4"/>
    <mergeCell ref="V132:V133"/>
    <mergeCell ref="V159:V161"/>
    <mergeCell ref="V162:V163"/>
    <mergeCell ref="V164:V167"/>
    <mergeCell ref="V198:V199"/>
    <mergeCell ref="V200:V202"/>
    <mergeCell ref="V203:V204"/>
    <mergeCell ref="W2:W4"/>
    <mergeCell ref="W132:W133"/>
    <mergeCell ref="W159:W161"/>
    <mergeCell ref="W162:W163"/>
    <mergeCell ref="W164:W167"/>
    <mergeCell ref="W198:W199"/>
    <mergeCell ref="W200:W202"/>
    <mergeCell ref="W203:W204"/>
    <mergeCell ref="X2:X4"/>
    <mergeCell ref="X132:X133"/>
    <mergeCell ref="X159:X161"/>
    <mergeCell ref="X162:X163"/>
    <mergeCell ref="X164:X167"/>
    <mergeCell ref="X198:X199"/>
    <mergeCell ref="X200:X202"/>
    <mergeCell ref="X203:X204"/>
    <mergeCell ref="Y2:Y4"/>
    <mergeCell ref="Y132:Y133"/>
    <mergeCell ref="Y159:Y161"/>
    <mergeCell ref="Y162:Y163"/>
    <mergeCell ref="Y164:Y167"/>
    <mergeCell ref="Y198:Y199"/>
    <mergeCell ref="Y200:Y202"/>
    <mergeCell ref="Y203:Y204"/>
  </mergeCells>
  <printOptions horizontalCentered="1"/>
  <pageMargins left="0.196527777777778" right="0.275" top="0.196527777777778" bottom="0.118055555555556" header="0.275" footer="0.0388888888888889"/>
  <pageSetup paperSize="8" scale="54" fitToHeight="0" orientation="landscape"/>
  <headerFooter alignWithMargins="0">
    <oddFooter>&amp;C第 &amp;P 页，共 &amp;N 页</oddFooter>
  </headerFooter>
  <rowBreaks count="4" manualBreakCount="4">
    <brk id="43" max="24" man="1"/>
    <brk id="57" max="24" man="1"/>
    <brk id="264" max="16383" man="1"/>
    <brk id="2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2020-03-02T04:14:00Z</dcterms:created>
  <dcterms:modified xsi:type="dcterms:W3CDTF">2024-10-21T03:27:00Z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72D007F3ACC84D268179C4408BD8B5CF</vt:lpwstr>
  </property>
</Properties>
</file>